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05" windowWidth="20520" windowHeight="4065" tabRatio="567" activeTab="0"/>
  </bookViews>
  <sheets>
    <sheet name="結果" sheetId="1" r:id="rId1"/>
  </sheets>
  <definedNames>
    <definedName name="_xlnm.Print_Area" localSheetId="0">'結果'!$A$1:$BM$337</definedName>
  </definedNames>
  <calcPr fullCalcOnLoad="1"/>
</workbook>
</file>

<file path=xl/sharedStrings.xml><?xml version="1.0" encoding="utf-8"?>
<sst xmlns="http://schemas.openxmlformats.org/spreadsheetml/2006/main" count="1242" uniqueCount="435">
  <si>
    <t>順位</t>
  </si>
  <si>
    <t>(勝敗)</t>
  </si>
  <si>
    <t>勝敗</t>
  </si>
  <si>
    <t>得失ｾｯﾄ</t>
  </si>
  <si>
    <t>得失点</t>
  </si>
  <si>
    <t>勝</t>
  </si>
  <si>
    <t>敗</t>
  </si>
  <si>
    <t>失</t>
  </si>
  <si>
    <t>差</t>
  </si>
  <si>
    <t>勝</t>
  </si>
  <si>
    <t>男子１部Ａ</t>
  </si>
  <si>
    <t>男子１部Ｃ</t>
  </si>
  <si>
    <t>男子３部Ａ</t>
  </si>
  <si>
    <t>男子３部優勝</t>
  </si>
  <si>
    <t>男子３部準優勝</t>
  </si>
  <si>
    <t>男子３部Ｂ</t>
  </si>
  <si>
    <t>A2</t>
  </si>
  <si>
    <t>女子４部準優勝</t>
  </si>
  <si>
    <t>女子４部優勝</t>
  </si>
  <si>
    <t>男子４部Ｄ</t>
  </si>
  <si>
    <t>男子４部Ｃ</t>
  </si>
  <si>
    <t>男子４部Ｂ</t>
  </si>
  <si>
    <t>男子４部Ａ</t>
  </si>
  <si>
    <t>男子４部準優勝</t>
  </si>
  <si>
    <t>男子４部優勝</t>
  </si>
  <si>
    <t>男子１部Ｂ</t>
  </si>
  <si>
    <t>男子１部準優勝</t>
  </si>
  <si>
    <t>男子１部優勝</t>
  </si>
  <si>
    <t>女子２部</t>
  </si>
  <si>
    <t>B1</t>
  </si>
  <si>
    <t>B2</t>
  </si>
  <si>
    <t>A1</t>
  </si>
  <si>
    <t>C2</t>
  </si>
  <si>
    <t>C1</t>
  </si>
  <si>
    <t>F1</t>
  </si>
  <si>
    <t>D2</t>
  </si>
  <si>
    <t>F2</t>
  </si>
  <si>
    <t>2</t>
  </si>
  <si>
    <t>3</t>
  </si>
  <si>
    <t>1</t>
  </si>
  <si>
    <t>得</t>
  </si>
  <si>
    <t>男子３部Ｃ</t>
  </si>
  <si>
    <t>男子初心者優勝</t>
  </si>
  <si>
    <t>男子初心者準優勝</t>
  </si>
  <si>
    <t>男子初心者Ａ</t>
  </si>
  <si>
    <t>男子初心者Ｂ</t>
  </si>
  <si>
    <t>女子４部Ａ</t>
  </si>
  <si>
    <t>タイム</t>
  </si>
  <si>
    <t>ｶﾐくらぶ</t>
  </si>
  <si>
    <t>YONDEN</t>
  </si>
  <si>
    <t>B.C fight</t>
  </si>
  <si>
    <t>ﾅﾁｭﾗﾙﾊｰﾄ</t>
  </si>
  <si>
    <t>オアシス</t>
  </si>
  <si>
    <t>TEAM BLOWIN</t>
  </si>
  <si>
    <t>A ↗ Ringy</t>
  </si>
  <si>
    <t>ﾑｰﾝｳｫｰｶｰｽﾞ</t>
  </si>
  <si>
    <t>曽根大樹</t>
  </si>
  <si>
    <t>男子２部Ｂ</t>
  </si>
  <si>
    <t>男子２部Ａ</t>
  </si>
  <si>
    <t>男子２部優勝</t>
  </si>
  <si>
    <t>男子２部準優勝</t>
  </si>
  <si>
    <t>B1</t>
  </si>
  <si>
    <t>A1</t>
  </si>
  <si>
    <t>C2</t>
  </si>
  <si>
    <t>A2</t>
  </si>
  <si>
    <t>B2</t>
  </si>
  <si>
    <t>C1</t>
  </si>
  <si>
    <t>男子４部Ｅ</t>
  </si>
  <si>
    <t>男子４部Ｆ</t>
  </si>
  <si>
    <t>E1</t>
  </si>
  <si>
    <t>D１</t>
  </si>
  <si>
    <t>E2</t>
  </si>
  <si>
    <t>女子１部優勝</t>
  </si>
  <si>
    <t>女子１部準優勝</t>
  </si>
  <si>
    <t>女子１部Ａ</t>
  </si>
  <si>
    <t>女子１部Ｂ</t>
  </si>
  <si>
    <t>女子３部Ａ</t>
  </si>
  <si>
    <t>女子４部Ｂ</t>
  </si>
  <si>
    <t>女子初心者</t>
  </si>
  <si>
    <r>
      <t>男子２部</t>
    </r>
    <r>
      <rPr>
        <b/>
        <sz val="20"/>
        <color indexed="8"/>
        <rFont val="HG丸ｺﾞｼｯｸM-PRO"/>
        <family val="3"/>
      </rPr>
      <t>（2位あがり）</t>
    </r>
  </si>
  <si>
    <r>
      <t>男子３部</t>
    </r>
    <r>
      <rPr>
        <b/>
        <sz val="20"/>
        <color indexed="8"/>
        <rFont val="HG丸ｺﾞｼｯｸM-PRO"/>
        <family val="3"/>
      </rPr>
      <t>（2位あがり）</t>
    </r>
  </si>
  <si>
    <r>
      <t>男子４部</t>
    </r>
    <r>
      <rPr>
        <b/>
        <sz val="20"/>
        <color indexed="8"/>
        <rFont val="HG丸ｺﾞｼｯｸM-PRO"/>
        <family val="3"/>
      </rPr>
      <t>（2位あがり）</t>
    </r>
  </si>
  <si>
    <r>
      <t>男子初心者</t>
    </r>
    <r>
      <rPr>
        <b/>
        <sz val="20"/>
        <color indexed="8"/>
        <rFont val="HG丸ｺﾞｼｯｸM-PRO"/>
        <family val="3"/>
      </rPr>
      <t>（2位あがり）</t>
    </r>
  </si>
  <si>
    <r>
      <t>女子１部</t>
    </r>
    <r>
      <rPr>
        <b/>
        <sz val="20"/>
        <color indexed="8"/>
        <rFont val="HG丸ｺﾞｼｯｸM-PRO"/>
        <family val="3"/>
      </rPr>
      <t>（2位あがり）</t>
    </r>
  </si>
  <si>
    <r>
      <t>女子２部</t>
    </r>
    <r>
      <rPr>
        <b/>
        <sz val="20"/>
        <color indexed="8"/>
        <rFont val="HG丸ｺﾞｼｯｸM-PRO"/>
        <family val="3"/>
      </rPr>
      <t>（リーグのみ）</t>
    </r>
  </si>
  <si>
    <r>
      <t>女子３部</t>
    </r>
    <r>
      <rPr>
        <b/>
        <sz val="20"/>
        <color indexed="8"/>
        <rFont val="HG丸ｺﾞｼｯｸM-PRO"/>
        <family val="3"/>
      </rPr>
      <t>（リーグのみ）</t>
    </r>
  </si>
  <si>
    <r>
      <t>女子４部</t>
    </r>
    <r>
      <rPr>
        <b/>
        <sz val="20"/>
        <color indexed="8"/>
        <rFont val="HG丸ｺﾞｼｯｸM-PRO"/>
        <family val="3"/>
      </rPr>
      <t>（2位あがり）</t>
    </r>
  </si>
  <si>
    <r>
      <t>女子初心者</t>
    </r>
    <r>
      <rPr>
        <b/>
        <sz val="20"/>
        <color indexed="8"/>
        <rFont val="HG丸ｺﾞｼｯｸM-PRO"/>
        <family val="3"/>
      </rPr>
      <t>（リーグのみ）</t>
    </r>
  </si>
  <si>
    <t>宮本温子</t>
  </si>
  <si>
    <t>徳島</t>
  </si>
  <si>
    <t>新居良紀</t>
  </si>
  <si>
    <t>新居浜</t>
  </si>
  <si>
    <t>宮本萌生</t>
  </si>
  <si>
    <t>青野大喜</t>
  </si>
  <si>
    <t>近藤早津紀</t>
  </si>
  <si>
    <t>満濃</t>
  </si>
  <si>
    <t>加藤正悟</t>
  </si>
  <si>
    <t>今井直美</t>
  </si>
  <si>
    <t>西条バード</t>
  </si>
  <si>
    <t>佐伯玲子</t>
  </si>
  <si>
    <t>西条</t>
  </si>
  <si>
    <t>平塚祐也</t>
  </si>
  <si>
    <t>佐伯綾子</t>
  </si>
  <si>
    <t>深澤優希</t>
  </si>
  <si>
    <t>浮橋紗也夏</t>
  </si>
  <si>
    <t>島村尚希</t>
  </si>
  <si>
    <t>阿部　萌</t>
  </si>
  <si>
    <t>赤崎翔太</t>
  </si>
  <si>
    <t>酒商ながはら</t>
  </si>
  <si>
    <t>長原芽美</t>
  </si>
  <si>
    <t>浮橋一弥</t>
  </si>
  <si>
    <t>森　真樹</t>
  </si>
  <si>
    <t>伊東千磨</t>
  </si>
  <si>
    <t>薦田あかね</t>
  </si>
  <si>
    <t>森　勇気</t>
  </si>
  <si>
    <t>加地龍太</t>
  </si>
  <si>
    <t>松山</t>
  </si>
  <si>
    <t>松大</t>
  </si>
  <si>
    <t>近藤康太</t>
  </si>
  <si>
    <t>尾崎謙二</t>
  </si>
  <si>
    <t>鴨田陽子</t>
  </si>
  <si>
    <t>観音寺</t>
  </si>
  <si>
    <t>伊東宏晃</t>
  </si>
  <si>
    <t>荻田未佳</t>
  </si>
  <si>
    <t>田尾亜由美</t>
  </si>
  <si>
    <t>高知</t>
  </si>
  <si>
    <t>薮内純子</t>
  </si>
  <si>
    <t>玉島豊美</t>
  </si>
  <si>
    <t>曽我部雅勝</t>
  </si>
  <si>
    <t>近藤　愛</t>
  </si>
  <si>
    <t>上田太生</t>
  </si>
  <si>
    <t>中村唯</t>
  </si>
  <si>
    <t>森井　廉</t>
  </si>
  <si>
    <t>石川忍</t>
  </si>
  <si>
    <t>田辺晃士</t>
  </si>
  <si>
    <t>井上美智</t>
  </si>
  <si>
    <t>今治</t>
  </si>
  <si>
    <t>だんだん島根</t>
  </si>
  <si>
    <t>勝田翔平</t>
  </si>
  <si>
    <t>島根</t>
  </si>
  <si>
    <t>西岡亜実</t>
  </si>
  <si>
    <t>坂本一敏</t>
  </si>
  <si>
    <t>清水涼子</t>
  </si>
  <si>
    <t>山本憲矢</t>
  </si>
  <si>
    <t>岡部　愛</t>
  </si>
  <si>
    <t>西村志穂</t>
  </si>
  <si>
    <t>桧垣杏沙美</t>
  </si>
  <si>
    <t>中江貴文</t>
  </si>
  <si>
    <t>田川啓美</t>
  </si>
  <si>
    <t>末包孝</t>
  </si>
  <si>
    <t>白川結子</t>
  </si>
  <si>
    <t>大野原</t>
  </si>
  <si>
    <t>森田将之</t>
  </si>
  <si>
    <t>鎌倉奈緒美</t>
  </si>
  <si>
    <t>小松匡志</t>
  </si>
  <si>
    <t>宮本しのぶ</t>
  </si>
  <si>
    <t>土居高校</t>
  </si>
  <si>
    <t>林　力也</t>
  </si>
  <si>
    <t>川原ひろみ</t>
  </si>
  <si>
    <t>入川直也</t>
  </si>
  <si>
    <t>丹　昌子</t>
  </si>
  <si>
    <t>芥川和彦</t>
  </si>
  <si>
    <t>田邊文子</t>
  </si>
  <si>
    <t>堀井浩</t>
  </si>
  <si>
    <t>大西加代子</t>
  </si>
  <si>
    <t>南部和誉</t>
  </si>
  <si>
    <t>大谷　瞳</t>
  </si>
  <si>
    <t>合田雄太</t>
  </si>
  <si>
    <t>加地幹</t>
  </si>
  <si>
    <t>久保純二</t>
  </si>
  <si>
    <t>中山加奈子</t>
  </si>
  <si>
    <t>紅茶花伝</t>
  </si>
  <si>
    <t>菊地敦史</t>
  </si>
  <si>
    <t>荻田アツ子</t>
  </si>
  <si>
    <t>横関　勝</t>
  </si>
  <si>
    <t>久保めぐみ</t>
  </si>
  <si>
    <t>折目伸司</t>
  </si>
  <si>
    <t>森糸富士子</t>
  </si>
  <si>
    <t>川崎任輝</t>
  </si>
  <si>
    <t>三豊市</t>
  </si>
  <si>
    <t>太田真樹子</t>
  </si>
  <si>
    <t>安藤貴啓</t>
  </si>
  <si>
    <t>今井恵美</t>
  </si>
  <si>
    <t>青木雅敬</t>
  </si>
  <si>
    <t>加藤さくら</t>
  </si>
  <si>
    <t>近藤龍士</t>
  </si>
  <si>
    <t>富永愛美</t>
  </si>
  <si>
    <t>新宮中</t>
  </si>
  <si>
    <t>宇田幸竜</t>
  </si>
  <si>
    <t>泉晶子</t>
  </si>
  <si>
    <t>脇太翼</t>
  </si>
  <si>
    <t>久瀬奈緒美</t>
  </si>
  <si>
    <t>大久保宏茂</t>
  </si>
  <si>
    <t>石川和美</t>
  </si>
  <si>
    <t>久保敬志</t>
  </si>
  <si>
    <t>川上梨絵</t>
  </si>
  <si>
    <t>石川敏也</t>
  </si>
  <si>
    <t>三島西中</t>
  </si>
  <si>
    <t>長原凪沙</t>
  </si>
  <si>
    <t>塩田大実</t>
  </si>
  <si>
    <t>大西彩楽</t>
  </si>
  <si>
    <t>星加諒</t>
  </si>
  <si>
    <t>大西遠永</t>
  </si>
  <si>
    <t>髙橋渓人</t>
  </si>
  <si>
    <t>柞田同好会</t>
  </si>
  <si>
    <t>大石理絵子</t>
  </si>
  <si>
    <t>豊浜</t>
  </si>
  <si>
    <t>上久保葵</t>
  </si>
  <si>
    <t>藤村瑞穂</t>
  </si>
  <si>
    <t>真鍋大輝</t>
  </si>
  <si>
    <t>土居中</t>
  </si>
  <si>
    <t>山中心路</t>
  </si>
  <si>
    <t>真鍋英輝</t>
  </si>
  <si>
    <t>石川安美</t>
  </si>
  <si>
    <t>中村洋一</t>
  </si>
  <si>
    <t>岡田吾祐里</t>
  </si>
  <si>
    <t>米川僚</t>
  </si>
  <si>
    <t>亀岡直美</t>
  </si>
  <si>
    <t>真木利徳</t>
  </si>
  <si>
    <t>柚山　治</t>
  </si>
  <si>
    <t>真鍋勝行</t>
  </si>
  <si>
    <t>川上美優</t>
  </si>
  <si>
    <t>川上　力</t>
  </si>
  <si>
    <t>加地康二</t>
  </si>
  <si>
    <t>前田智郎</t>
  </si>
  <si>
    <t>安藤靖晃</t>
  </si>
  <si>
    <t>青木祐治</t>
  </si>
  <si>
    <t>川元一弘</t>
  </si>
  <si>
    <t>佐田尾卓哉</t>
  </si>
  <si>
    <t>岡山竜也</t>
  </si>
  <si>
    <t>星川侑輝</t>
  </si>
  <si>
    <t>真鍋倫太郎</t>
  </si>
  <si>
    <t>内田大登</t>
  </si>
  <si>
    <t>藤原道夫</t>
  </si>
  <si>
    <t>大西礼郎</t>
  </si>
  <si>
    <t>真木誠</t>
  </si>
  <si>
    <t>藤原慎也</t>
  </si>
  <si>
    <t>北村祐也</t>
  </si>
  <si>
    <t>高梨優紀</t>
  </si>
  <si>
    <t>久保貴稔</t>
  </si>
  <si>
    <t>三谷英司</t>
  </si>
  <si>
    <t>安藤達也</t>
  </si>
  <si>
    <t>資延昌也</t>
  </si>
  <si>
    <t>宮崎洋二</t>
  </si>
  <si>
    <t>梶野貴博</t>
  </si>
  <si>
    <t>荻田昇吾</t>
  </si>
  <si>
    <t>高田安広</t>
  </si>
  <si>
    <t>船橋雅志</t>
  </si>
  <si>
    <t>土居高ＯＢ</t>
  </si>
  <si>
    <t>井原征紀</t>
  </si>
  <si>
    <t>松原孝介</t>
  </si>
  <si>
    <t>大西翔也</t>
  </si>
  <si>
    <t>田村祐人</t>
  </si>
  <si>
    <t>柳原　豊</t>
  </si>
  <si>
    <t>宮崎佑太</t>
  </si>
  <si>
    <t>乗松岳史</t>
  </si>
  <si>
    <t>中平　流</t>
  </si>
  <si>
    <t>芝田英明</t>
  </si>
  <si>
    <t>篠原寛</t>
  </si>
  <si>
    <t>石川澄広</t>
  </si>
  <si>
    <t>石村雅俊</t>
  </si>
  <si>
    <t>松原大貴</t>
  </si>
  <si>
    <t>安藤寛太</t>
  </si>
  <si>
    <t>河村健翔</t>
  </si>
  <si>
    <t>鈴木　凱</t>
  </si>
  <si>
    <t>齋藤璃空</t>
  </si>
  <si>
    <t>川上倖生</t>
  </si>
  <si>
    <t>逢坂涼介</t>
  </si>
  <si>
    <t>河村颯万</t>
  </si>
  <si>
    <t>羽撃隊</t>
  </si>
  <si>
    <t>飛高佑哉</t>
  </si>
  <si>
    <t>綾歌</t>
  </si>
  <si>
    <t>加藤　翔</t>
  </si>
  <si>
    <t>今井隆太</t>
  </si>
  <si>
    <t>越智雅仁</t>
  </si>
  <si>
    <t>越智勇輝</t>
  </si>
  <si>
    <t>観音寺中</t>
  </si>
  <si>
    <t>松木美海</t>
  </si>
  <si>
    <t>松木孝仁</t>
  </si>
  <si>
    <t>曽根大樹</t>
  </si>
  <si>
    <t>尾形起範</t>
  </si>
  <si>
    <t>戸田挧喜</t>
  </si>
  <si>
    <t>宇田雄祐</t>
  </si>
  <si>
    <t>石井体協</t>
  </si>
  <si>
    <t>尾崎　慎</t>
  </si>
  <si>
    <t>長原正悟</t>
  </si>
  <si>
    <t>高橋頼良</t>
  </si>
  <si>
    <t>徳増瑞希</t>
  </si>
  <si>
    <t>松村源内</t>
  </si>
  <si>
    <t>伊藤彬史</t>
  </si>
  <si>
    <t>石川竜郎</t>
  </si>
  <si>
    <t>ｳﾞｨｽﾎﾟことひら</t>
  </si>
  <si>
    <t>ﾙｰｽﾞ大野原</t>
  </si>
  <si>
    <t>ﾄﾞﾝｷﾎｰﾃ</t>
  </si>
  <si>
    <t>21POUND</t>
  </si>
  <si>
    <t>ｻﾝﾀﾞｰｽﾞ</t>
  </si>
  <si>
    <t>Ｔ.Ｍ.Ｂ</t>
  </si>
  <si>
    <t>新宮ﾊﾞﾄﾞﾐﾝﾄﾝ同好会</t>
  </si>
  <si>
    <t>ｽｶｲﾗﾌﾞ</t>
  </si>
  <si>
    <t>川之江ｸﾗﾌﾞ</t>
  </si>
  <si>
    <t>土居ｸﾗﾌﾞ</t>
  </si>
  <si>
    <t>金栄ｸﾗﾌﾞ</t>
  </si>
  <si>
    <t>関川ｸﾗﾌﾞ</t>
  </si>
  <si>
    <t>Swee Tomato</t>
  </si>
  <si>
    <t>五郷ｸﾗﾌﾞ</t>
  </si>
  <si>
    <t>Ｔ.Ｉ.Ｅ</t>
  </si>
  <si>
    <t>一の谷Ｓ.Ｃ</t>
  </si>
  <si>
    <t>WACWAC</t>
  </si>
  <si>
    <t>乃万ｸﾗﾌﾞ</t>
  </si>
  <si>
    <t>ﾁｰﾑちょこざい</t>
  </si>
  <si>
    <t>まんのうｸﾗﾌﾞ</t>
  </si>
  <si>
    <t>ﾄﾖﾀｶﾛｰﾗ高知</t>
  </si>
  <si>
    <t>桑山ｸﾗﾌﾞ</t>
  </si>
  <si>
    <t>カミくらぶ</t>
  </si>
  <si>
    <t>満濃ｸﾗﾌﾞ</t>
  </si>
  <si>
    <t>大生院Mix</t>
  </si>
  <si>
    <t>BLACK</t>
  </si>
  <si>
    <t>も☆rich</t>
  </si>
  <si>
    <t>みかん</t>
  </si>
  <si>
    <t>四国中央</t>
  </si>
  <si>
    <t>バドクラブ</t>
  </si>
  <si>
    <t>クラレ</t>
  </si>
  <si>
    <t>ＭＢＣ</t>
  </si>
  <si>
    <t>へなちょこ</t>
  </si>
  <si>
    <t>ほ～り～ず</t>
  </si>
  <si>
    <t>ＫＥＮＴ</t>
  </si>
  <si>
    <t>ｈａｎａ</t>
  </si>
  <si>
    <t>ＢＬＡＣＫ</t>
  </si>
  <si>
    <t>ＺＥＲＯ7</t>
  </si>
  <si>
    <t>イチミヤ</t>
  </si>
  <si>
    <t>Ａ’ｓ</t>
  </si>
  <si>
    <t>香川友彦</t>
  </si>
  <si>
    <t>久保雄輝</t>
  </si>
  <si>
    <t>闘犬ｸﾗﾌﾞ</t>
  </si>
  <si>
    <t>伊達みはる</t>
  </si>
  <si>
    <t>三宅美帆</t>
  </si>
  <si>
    <t>ＭＩＸ</t>
  </si>
  <si>
    <t>石川　紫</t>
  </si>
  <si>
    <t>三島高校</t>
  </si>
  <si>
    <t>村上泰次郎</t>
  </si>
  <si>
    <t>ｽﾏｯｼｭ</t>
  </si>
  <si>
    <t>高田安広</t>
  </si>
  <si>
    <t>船橋雅志</t>
  </si>
  <si>
    <t>五郷ｸﾗﾌﾞ</t>
  </si>
  <si>
    <t>柞田同好会</t>
  </si>
  <si>
    <t>越智雅仁</t>
  </si>
  <si>
    <t>越智勇輝</t>
  </si>
  <si>
    <t>尾形起範</t>
  </si>
  <si>
    <t>近藤早津紀</t>
  </si>
  <si>
    <t>ﾙｰｽﾞ大野原</t>
  </si>
  <si>
    <t>乃万ｸﾗﾌﾞ</t>
  </si>
  <si>
    <t>今井直美</t>
  </si>
  <si>
    <t>佐伯玲子</t>
  </si>
  <si>
    <t>西条バード</t>
  </si>
  <si>
    <t>佐伯綾子</t>
  </si>
  <si>
    <t>白川結子</t>
  </si>
  <si>
    <t>満濃ｸﾗﾌﾞ</t>
  </si>
  <si>
    <t>鎌倉奈緒美</t>
  </si>
  <si>
    <t>宮本しのぶ</t>
  </si>
  <si>
    <t>川原ひろみ</t>
  </si>
  <si>
    <t>大生院Mix</t>
  </si>
  <si>
    <t>富永愛美</t>
  </si>
  <si>
    <t>泉晶子</t>
  </si>
  <si>
    <t>金栄ｸﾗﾌﾞ</t>
  </si>
  <si>
    <t>桧垣杏沙美</t>
  </si>
  <si>
    <t>田川啓美</t>
  </si>
  <si>
    <t>大石理絵子</t>
  </si>
  <si>
    <t>藤村瑞穂</t>
  </si>
  <si>
    <t>岡田吾祐里</t>
  </si>
  <si>
    <t>亀岡直美</t>
  </si>
  <si>
    <t>白石純也</t>
  </si>
  <si>
    <t>女子２部優勝</t>
  </si>
  <si>
    <t>女子２部準優勝</t>
  </si>
  <si>
    <t>女子３部優勝</t>
  </si>
  <si>
    <t>女子３部準優勝</t>
  </si>
  <si>
    <t>女子初心者優勝</t>
  </si>
  <si>
    <t>女子初心者準優勝</t>
  </si>
  <si>
    <r>
      <t>男子１部</t>
    </r>
    <r>
      <rPr>
        <b/>
        <sz val="20"/>
        <color indexed="8"/>
        <rFont val="HG丸ｺﾞｼｯｸM-PRO"/>
        <family val="3"/>
      </rPr>
      <t>（2位あがり）</t>
    </r>
  </si>
  <si>
    <t>漆原和哉</t>
  </si>
  <si>
    <t>ﾑｰﾝｳｫｰｶｰｽﾞ</t>
  </si>
  <si>
    <t>佐古体協</t>
  </si>
  <si>
    <t>観音寺</t>
  </si>
  <si>
    <t>ロバート</t>
  </si>
  <si>
    <t>岸上護大</t>
  </si>
  <si>
    <t>2</t>
  </si>
  <si>
    <t>4</t>
  </si>
  <si>
    <t>1</t>
  </si>
  <si>
    <t>3</t>
  </si>
  <si>
    <t>11</t>
  </si>
  <si>
    <t>21</t>
  </si>
  <si>
    <t>5</t>
  </si>
  <si>
    <t>平塚祐也</t>
  </si>
  <si>
    <t>深澤優希</t>
  </si>
  <si>
    <t>新居良紀</t>
  </si>
  <si>
    <t>青野大喜</t>
  </si>
  <si>
    <t>19</t>
  </si>
  <si>
    <t>ｵｰﾌﾟﾝ参加</t>
  </si>
  <si>
    <t>16</t>
  </si>
  <si>
    <t>第１１回四国中央市オープン　H27.2.1（日）　三島運動公園体育館　参加者93組（186名）</t>
  </si>
  <si>
    <t>結果</t>
  </si>
  <si>
    <t>男子１部 優勝</t>
  </si>
  <si>
    <t>男子２部 優勝</t>
  </si>
  <si>
    <t>男子３部 優勝</t>
  </si>
  <si>
    <t>男子４部 優勝</t>
  </si>
  <si>
    <t>男子初心者 優勝</t>
  </si>
  <si>
    <t>男子１部 準優勝</t>
  </si>
  <si>
    <t>男子２部 準優勝</t>
  </si>
  <si>
    <t>男子３部 準優勝</t>
  </si>
  <si>
    <t>男子４部 準優勝</t>
  </si>
  <si>
    <t>男子初心者 準優勝</t>
  </si>
  <si>
    <t>女子１部 優勝</t>
  </si>
  <si>
    <t>女子２部 優勝</t>
  </si>
  <si>
    <t>女子３部 優勝</t>
  </si>
  <si>
    <t>女子４部 優勝</t>
  </si>
  <si>
    <t>女子初心者 優勝</t>
  </si>
  <si>
    <t>女子１部 準優勝</t>
  </si>
  <si>
    <t>女子２部 準優勝</t>
  </si>
  <si>
    <t>女子３部 準優勝</t>
  </si>
  <si>
    <t>女子４部 準優勝</t>
  </si>
  <si>
    <t>女子初心者 準優勝</t>
  </si>
  <si>
    <t>中江貴文</t>
  </si>
  <si>
    <t>石川敏也</t>
  </si>
  <si>
    <t>末包孝</t>
  </si>
  <si>
    <t>塩田大実</t>
  </si>
  <si>
    <t>南部和誉</t>
  </si>
  <si>
    <t>青木雅敬</t>
  </si>
  <si>
    <t>芝田英明</t>
  </si>
  <si>
    <t>合田雄太</t>
  </si>
  <si>
    <t>近藤龍士</t>
  </si>
  <si>
    <t>篠原寛</t>
  </si>
  <si>
    <t>田尾亜由美</t>
  </si>
  <si>
    <t>ﾄﾖﾀｶﾛｰﾗ高知</t>
  </si>
  <si>
    <t>薮内純子</t>
  </si>
  <si>
    <t>中村唯</t>
  </si>
  <si>
    <t>石川忍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</si>
</sst>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  <numFmt numFmtId="194" formatCode="&quot;&quot;0&quot;ﾁｰﾑ&quot;"/>
    <numFmt numFmtId="195" formatCode="&quot;×&quot;0&quot;組&quot;"/>
    <numFmt numFmtId="196" formatCode="&quot;&quot;0&quot;ｹﾞｰﾑ&quot;"/>
    <numFmt numFmtId="197" formatCode="&quot;×&quot;0&quot;ﾌﾞﾛｯｸ&quot;"/>
    <numFmt numFmtId="198" formatCode="&quot;×&quot;0&quot;&quot;"/>
    <numFmt numFmtId="199" formatCode="#,##0.0;[Red]\-#,##0.0"/>
    <numFmt numFmtId="200" formatCode="#,##0.0_ ;[Red]\-#,##0.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(&quot;&quot;)&quot;"/>
    <numFmt numFmtId="206" formatCode="h:mm;@"/>
    <numFmt numFmtId="207" formatCode="h&quot;時&quot;mm&quot;分&quot;;@"/>
    <numFmt numFmtId="208" formatCode="h&quot;&quot;mm&quot;分&quot;;@"/>
    <numFmt numFmtId="209" formatCode="h&quot;@&quot;mm&quot;分&quot;;@"/>
    <numFmt numFmtId="210" formatCode="&quot;&quot;@&quot;ﾁｰﾑ&quot;"/>
    <numFmt numFmtId="211" formatCode="&quot;&quot;#,##0&quot;ﾁｰﾑ&quot;"/>
    <numFmt numFmtId="212" formatCode="&quot;&quot;@&quot;名&quot;"/>
    <numFmt numFmtId="213" formatCode="&quot;&quot;#,##0&quot;名&quot;"/>
    <numFmt numFmtId="214" formatCode="&quot;&quot;h:mm&quot;頃&quot;"/>
    <numFmt numFmtId="215" formatCode="#,##0_);[Red]\(#,##0\)"/>
  </numFmts>
  <fonts count="48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name val="ＭＳ ゴシック"/>
      <family val="3"/>
    </font>
    <font>
      <b/>
      <sz val="26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5"/>
      <name val="ＭＳ ゴシック"/>
      <family val="3"/>
    </font>
    <font>
      <sz val="11"/>
      <color theme="1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D9D9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8" fillId="7" borderId="4" applyNumberFormat="0" applyAlignment="0" applyProtection="0"/>
    <xf numFmtId="0" fontId="47" fillId="0" borderId="0">
      <alignment vertical="center"/>
      <protection/>
    </xf>
    <xf numFmtId="0" fontId="11" fillId="0" borderId="0">
      <alignment vertical="center"/>
      <protection/>
    </xf>
    <xf numFmtId="0" fontId="0" fillId="0" borderId="0" applyBorder="0">
      <alignment/>
      <protection/>
    </xf>
    <xf numFmtId="0" fontId="11" fillId="0" borderId="0">
      <alignment/>
      <protection/>
    </xf>
    <xf numFmtId="0" fontId="0" fillId="0" borderId="0" applyBorder="0">
      <alignment/>
      <protection/>
    </xf>
    <xf numFmtId="0" fontId="47" fillId="0" borderId="0">
      <alignment vertical="center"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0" fillId="24" borderId="0" xfId="0" applyFont="1" applyFill="1" applyBorder="1" applyAlignment="1">
      <alignment horizontal="right" vertical="center" shrinkToFit="1"/>
    </xf>
    <xf numFmtId="0" fontId="10" fillId="24" borderId="10" xfId="0" applyFont="1" applyFill="1" applyBorder="1" applyAlignment="1">
      <alignment horizontal="right" vertical="center" shrinkToFit="1"/>
    </xf>
    <xf numFmtId="0" fontId="10" fillId="24" borderId="11" xfId="0" applyFont="1" applyFill="1" applyBorder="1" applyAlignment="1">
      <alignment horizontal="center" shrinkToFit="1"/>
    </xf>
    <xf numFmtId="0" fontId="10" fillId="24" borderId="12" xfId="0" applyFont="1" applyFill="1" applyBorder="1" applyAlignment="1">
      <alignment horizontal="center" shrinkToFit="1"/>
    </xf>
    <xf numFmtId="0" fontId="10" fillId="24" borderId="13" xfId="0" applyFont="1" applyFill="1" applyBorder="1" applyAlignment="1">
      <alignment horizontal="right" vertical="center" shrinkToFit="1"/>
    </xf>
    <xf numFmtId="0" fontId="10" fillId="24" borderId="14" xfId="0" applyFont="1" applyFill="1" applyBorder="1" applyAlignment="1">
      <alignment horizontal="center" shrinkToFit="1"/>
    </xf>
    <xf numFmtId="0" fontId="10" fillId="24" borderId="15" xfId="0" applyFont="1" applyFill="1" applyBorder="1" applyAlignment="1">
      <alignment horizontal="center" shrinkToFit="1"/>
    </xf>
    <xf numFmtId="0" fontId="10" fillId="24" borderId="16" xfId="0" applyFont="1" applyFill="1" applyBorder="1" applyAlignment="1">
      <alignment horizontal="center" shrinkToFit="1"/>
    </xf>
    <xf numFmtId="0" fontId="9" fillId="24" borderId="0" xfId="0" applyFont="1" applyFill="1" applyAlignment="1">
      <alignment vertical="center"/>
    </xf>
    <xf numFmtId="0" fontId="10" fillId="24" borderId="17" xfId="0" applyFont="1" applyFill="1" applyBorder="1" applyAlignment="1">
      <alignment shrinkToFit="1"/>
    </xf>
    <xf numFmtId="0" fontId="10" fillId="24" borderId="0" xfId="0" applyFont="1" applyFill="1" applyBorder="1" applyAlignment="1">
      <alignment shrinkToFit="1"/>
    </xf>
    <xf numFmtId="0" fontId="10" fillId="24" borderId="18" xfId="0" applyFont="1" applyFill="1" applyBorder="1" applyAlignment="1">
      <alignment horizontal="center" shrinkToFit="1"/>
    </xf>
    <xf numFmtId="0" fontId="10" fillId="24" borderId="19" xfId="0" applyFont="1" applyFill="1" applyBorder="1" applyAlignment="1">
      <alignment shrinkToFit="1"/>
    </xf>
    <xf numFmtId="38" fontId="10" fillId="24" borderId="17" xfId="49" applyFont="1" applyFill="1" applyBorder="1" applyAlignment="1">
      <alignment horizontal="center" shrinkToFit="1"/>
    </xf>
    <xf numFmtId="38" fontId="10" fillId="24" borderId="0" xfId="49" applyFont="1" applyFill="1" applyBorder="1" applyAlignment="1">
      <alignment horizontal="center" shrinkToFit="1"/>
    </xf>
    <xf numFmtId="38" fontId="10" fillId="24" borderId="19" xfId="0" applyNumberFormat="1" applyFont="1" applyFill="1" applyBorder="1" applyAlignment="1">
      <alignment horizontal="center" shrinkToFit="1"/>
    </xf>
    <xf numFmtId="38" fontId="37" fillId="24" borderId="0" xfId="49" applyFont="1" applyFill="1" applyBorder="1" applyAlignment="1">
      <alignment horizontal="right" vertical="center" shrinkToFit="1"/>
    </xf>
    <xf numFmtId="0" fontId="10" fillId="24" borderId="17" xfId="0" applyFont="1" applyFill="1" applyBorder="1" applyAlignment="1">
      <alignment horizontal="center" shrinkToFit="1"/>
    </xf>
    <xf numFmtId="0" fontId="10" fillId="24" borderId="0" xfId="0" applyFont="1" applyFill="1" applyBorder="1" applyAlignment="1">
      <alignment horizontal="center" shrinkToFit="1"/>
    </xf>
    <xf numFmtId="0" fontId="10" fillId="24" borderId="19" xfId="0" applyFont="1" applyFill="1" applyBorder="1" applyAlignment="1">
      <alignment horizontal="center" shrinkToFit="1"/>
    </xf>
    <xf numFmtId="0" fontId="10" fillId="24" borderId="16" xfId="0" applyFont="1" applyFill="1" applyBorder="1" applyAlignment="1">
      <alignment shrinkToFit="1"/>
    </xf>
    <xf numFmtId="0" fontId="10" fillId="24" borderId="14" xfId="0" applyFont="1" applyFill="1" applyBorder="1" applyAlignment="1">
      <alignment shrinkToFit="1"/>
    </xf>
    <xf numFmtId="0" fontId="10" fillId="24" borderId="18" xfId="0" applyFont="1" applyFill="1" applyBorder="1" applyAlignment="1">
      <alignment shrinkToFit="1"/>
    </xf>
    <xf numFmtId="0" fontId="10" fillId="24" borderId="20" xfId="0" applyFont="1" applyFill="1" applyBorder="1" applyAlignment="1">
      <alignment shrinkToFit="1"/>
    </xf>
    <xf numFmtId="0" fontId="10" fillId="24" borderId="21" xfId="0" applyFont="1" applyFill="1" applyBorder="1" applyAlignment="1">
      <alignment shrinkToFit="1"/>
    </xf>
    <xf numFmtId="0" fontId="10" fillId="24" borderId="20" xfId="0" applyFont="1" applyFill="1" applyBorder="1" applyAlignment="1">
      <alignment horizontal="center" shrinkToFit="1"/>
    </xf>
    <xf numFmtId="0" fontId="10" fillId="24" borderId="21" xfId="0" applyFont="1" applyFill="1" applyBorder="1" applyAlignment="1">
      <alignment horizontal="center" shrinkToFit="1"/>
    </xf>
    <xf numFmtId="0" fontId="10" fillId="24" borderId="22" xfId="0" applyFont="1" applyFill="1" applyBorder="1" applyAlignment="1">
      <alignment horizontal="center" shrinkToFit="1"/>
    </xf>
    <xf numFmtId="0" fontId="10" fillId="24" borderId="22" xfId="0" applyFont="1" applyFill="1" applyBorder="1" applyAlignment="1">
      <alignment shrinkToFit="1"/>
    </xf>
    <xf numFmtId="38" fontId="37" fillId="24" borderId="23" xfId="49" applyFont="1" applyFill="1" applyBorder="1" applyAlignment="1">
      <alignment horizontal="right" vertical="center" shrinkToFit="1"/>
    </xf>
    <xf numFmtId="38" fontId="37" fillId="24" borderId="10" xfId="49" applyFont="1" applyFill="1" applyBorder="1" applyAlignment="1">
      <alignment horizontal="right" vertical="center" shrinkToFit="1"/>
    </xf>
    <xf numFmtId="38" fontId="37" fillId="24" borderId="24" xfId="49" applyFont="1" applyFill="1" applyBorder="1" applyAlignment="1">
      <alignment horizontal="right" vertical="center" shrinkToFit="1"/>
    </xf>
    <xf numFmtId="0" fontId="10" fillId="4" borderId="25" xfId="0" applyFont="1" applyFill="1" applyBorder="1" applyAlignment="1">
      <alignment horizontal="right" vertical="center" shrinkToFit="1"/>
    </xf>
    <xf numFmtId="188" fontId="10" fillId="24" borderId="0" xfId="0" applyNumberFormat="1" applyFont="1" applyFill="1" applyBorder="1" applyAlignment="1">
      <alignment horizontal="right" vertical="center" shrinkToFit="1"/>
    </xf>
    <xf numFmtId="0" fontId="10" fillId="4" borderId="0" xfId="0" applyFont="1" applyFill="1" applyBorder="1" applyAlignment="1">
      <alignment horizontal="right" vertical="center" shrinkToFit="1"/>
    </xf>
    <xf numFmtId="188" fontId="10" fillId="24" borderId="26" xfId="0" applyNumberFormat="1" applyFont="1" applyFill="1" applyBorder="1" applyAlignment="1">
      <alignment horizontal="right" vertical="center" shrinkToFit="1"/>
    </xf>
    <xf numFmtId="0" fontId="10" fillId="4" borderId="26" xfId="0" applyFont="1" applyFill="1" applyBorder="1" applyAlignment="1">
      <alignment horizontal="right" vertical="center" shrinkToFit="1"/>
    </xf>
    <xf numFmtId="0" fontId="10" fillId="4" borderId="27" xfId="0" applyFont="1" applyFill="1" applyBorder="1" applyAlignment="1">
      <alignment horizontal="right" vertical="center" shrinkToFit="1"/>
    </xf>
    <xf numFmtId="0" fontId="10" fillId="4" borderId="0" xfId="0" applyNumberFormat="1" applyFont="1" applyFill="1" applyBorder="1" applyAlignment="1" quotePrefix="1">
      <alignment horizontal="right" vertical="center" shrinkToFit="1"/>
    </xf>
    <xf numFmtId="0" fontId="10" fillId="4" borderId="28" xfId="0" applyFont="1" applyFill="1" applyBorder="1" applyAlignment="1">
      <alignment horizontal="right" vertical="center" shrinkToFit="1"/>
    </xf>
    <xf numFmtId="0" fontId="10" fillId="4" borderId="29" xfId="0" applyFont="1" applyFill="1" applyBorder="1" applyAlignment="1">
      <alignment horizontal="right" vertical="center" shrinkToFit="1"/>
    </xf>
    <xf numFmtId="188" fontId="10" fillId="24" borderId="29" xfId="0" applyNumberFormat="1" applyFont="1" applyFill="1" applyBorder="1" applyAlignment="1">
      <alignment horizontal="right" vertical="center" shrinkToFit="1"/>
    </xf>
    <xf numFmtId="0" fontId="10" fillId="24" borderId="30" xfId="0" applyFont="1" applyFill="1" applyBorder="1" applyAlignment="1">
      <alignment horizontal="right" vertical="center" shrinkToFit="1"/>
    </xf>
    <xf numFmtId="0" fontId="10" fillId="24" borderId="31" xfId="0" applyFont="1" applyFill="1" applyBorder="1" applyAlignment="1">
      <alignment horizontal="right" vertical="center" shrinkToFit="1"/>
    </xf>
    <xf numFmtId="0" fontId="10" fillId="24" borderId="29" xfId="0" applyFont="1" applyFill="1" applyBorder="1" applyAlignment="1">
      <alignment horizontal="right" vertical="center" shrinkToFit="1"/>
    </xf>
    <xf numFmtId="188" fontId="10" fillId="24" borderId="13" xfId="0" applyNumberFormat="1" applyFont="1" applyFill="1" applyBorder="1" applyAlignment="1">
      <alignment horizontal="right" vertical="center" shrinkToFit="1"/>
    </xf>
    <xf numFmtId="0" fontId="10" fillId="24" borderId="25" xfId="0" applyFont="1" applyFill="1" applyBorder="1" applyAlignment="1">
      <alignment horizontal="right" vertical="center" shrinkToFit="1"/>
    </xf>
    <xf numFmtId="0" fontId="10" fillId="24" borderId="28" xfId="0" applyFont="1" applyFill="1" applyBorder="1" applyAlignment="1">
      <alignment horizontal="right" vertical="center" shrinkToFit="1"/>
    </xf>
    <xf numFmtId="0" fontId="10" fillId="24" borderId="32" xfId="0" applyFont="1" applyFill="1" applyBorder="1" applyAlignment="1">
      <alignment horizontal="right" vertical="center" shrinkToFit="1"/>
    </xf>
    <xf numFmtId="0" fontId="10" fillId="24" borderId="23" xfId="0" applyFont="1" applyFill="1" applyBorder="1" applyAlignment="1">
      <alignment horizontal="right" vertical="center" shrinkToFit="1"/>
    </xf>
    <xf numFmtId="188" fontId="10" fillId="24" borderId="10" xfId="0" applyNumberFormat="1" applyFont="1" applyFill="1" applyBorder="1" applyAlignment="1">
      <alignment horizontal="right" vertical="center" shrinkToFit="1"/>
    </xf>
    <xf numFmtId="0" fontId="10" fillId="24" borderId="33" xfId="0" applyFont="1" applyFill="1" applyBorder="1" applyAlignment="1">
      <alignment horizontal="right" vertical="center" shrinkToFit="1"/>
    </xf>
    <xf numFmtId="0" fontId="39" fillId="24" borderId="0" xfId="0" applyFont="1" applyFill="1" applyAlignment="1">
      <alignment vertical="center" shrinkToFit="1"/>
    </xf>
    <xf numFmtId="38" fontId="10" fillId="24" borderId="17" xfId="49" applyFont="1" applyFill="1" applyBorder="1" applyAlignment="1">
      <alignment shrinkToFit="1"/>
    </xf>
    <xf numFmtId="38" fontId="10" fillId="24" borderId="0" xfId="49" applyFont="1" applyFill="1" applyBorder="1" applyAlignment="1">
      <alignment shrinkToFit="1"/>
    </xf>
    <xf numFmtId="38" fontId="10" fillId="24" borderId="19" xfId="0" applyNumberFormat="1" applyFont="1" applyFill="1" applyBorder="1" applyAlignment="1">
      <alignment shrinkToFit="1"/>
    </xf>
    <xf numFmtId="0" fontId="10" fillId="4" borderId="32" xfId="0" applyFont="1" applyFill="1" applyBorder="1" applyAlignment="1">
      <alignment horizontal="right" vertical="center" shrinkToFit="1"/>
    </xf>
    <xf numFmtId="0" fontId="10" fillId="4" borderId="13" xfId="0" applyFont="1" applyFill="1" applyBorder="1" applyAlignment="1">
      <alignment horizontal="right" vertical="center" shrinkToFit="1"/>
    </xf>
    <xf numFmtId="38" fontId="10" fillId="24" borderId="16" xfId="49" applyFont="1" applyFill="1" applyBorder="1" applyAlignment="1">
      <alignment shrinkToFit="1"/>
    </xf>
    <xf numFmtId="38" fontId="10" fillId="24" borderId="14" xfId="49" applyFont="1" applyFill="1" applyBorder="1" applyAlignment="1">
      <alignment shrinkToFit="1"/>
    </xf>
    <xf numFmtId="38" fontId="10" fillId="24" borderId="20" xfId="49" applyFont="1" applyFill="1" applyBorder="1" applyAlignment="1">
      <alignment shrinkToFit="1"/>
    </xf>
    <xf numFmtId="38" fontId="10" fillId="24" borderId="21" xfId="49" applyFont="1" applyFill="1" applyBorder="1" applyAlignment="1">
      <alignment shrinkToFit="1"/>
    </xf>
    <xf numFmtId="0" fontId="10" fillId="24" borderId="34" xfId="0" applyFont="1" applyFill="1" applyBorder="1" applyAlignment="1">
      <alignment horizontal="right" vertical="center" shrinkToFit="1"/>
    </xf>
    <xf numFmtId="0" fontId="13" fillId="24" borderId="0" xfId="68" applyFont="1" applyFill="1" applyAlignment="1">
      <alignment vertical="center"/>
      <protection/>
    </xf>
    <xf numFmtId="0" fontId="13" fillId="25" borderId="0" xfId="68" applyFont="1" applyFill="1" applyAlignment="1">
      <alignment vertical="center"/>
      <protection/>
    </xf>
    <xf numFmtId="0" fontId="34" fillId="25" borderId="0" xfId="68" applyFont="1" applyFill="1" applyAlignment="1">
      <alignment vertical="center" shrinkToFit="1"/>
      <protection/>
    </xf>
    <xf numFmtId="0" fontId="33" fillId="25" borderId="0" xfId="68" applyFont="1" applyFill="1" applyBorder="1" applyAlignment="1">
      <alignment horizontal="left" vertical="center"/>
      <protection/>
    </xf>
    <xf numFmtId="0" fontId="14" fillId="25" borderId="0" xfId="68" applyFont="1" applyFill="1" applyBorder="1" applyAlignment="1">
      <alignment vertical="center"/>
      <protection/>
    </xf>
    <xf numFmtId="0" fontId="14" fillId="25" borderId="0" xfId="68" applyFont="1" applyFill="1" applyBorder="1" applyAlignment="1">
      <alignment horizontal="center" vertical="center"/>
      <protection/>
    </xf>
    <xf numFmtId="189" fontId="14" fillId="25" borderId="0" xfId="68" applyNumberFormat="1" applyFont="1" applyFill="1" applyBorder="1" applyAlignment="1">
      <alignment vertical="center"/>
      <protection/>
    </xf>
    <xf numFmtId="38" fontId="33" fillId="25" borderId="0" xfId="51" applyFont="1" applyFill="1" applyBorder="1" applyAlignment="1">
      <alignment horizontal="left" vertical="center"/>
    </xf>
    <xf numFmtId="0" fontId="32" fillId="25" borderId="0" xfId="68" applyFont="1" applyFill="1" applyAlignment="1">
      <alignment vertical="center"/>
      <protection/>
    </xf>
    <xf numFmtId="0" fontId="35" fillId="25" borderId="0" xfId="68" applyFont="1" applyFill="1" applyAlignment="1">
      <alignment vertical="center"/>
      <protection/>
    </xf>
    <xf numFmtId="0" fontId="36" fillId="25" borderId="0" xfId="68" applyFont="1" applyFill="1" applyAlignment="1">
      <alignment vertical="center"/>
      <protection/>
    </xf>
    <xf numFmtId="0" fontId="14" fillId="25" borderId="0" xfId="68" applyFont="1" applyFill="1" applyBorder="1" applyAlignment="1">
      <alignment horizontal="center" vertical="center" shrinkToFit="1"/>
      <protection/>
    </xf>
    <xf numFmtId="38" fontId="37" fillId="25" borderId="10" xfId="51" applyFont="1" applyFill="1" applyBorder="1" applyAlignment="1">
      <alignment horizontal="center" vertical="center" shrinkToFit="1"/>
    </xf>
    <xf numFmtId="0" fontId="37" fillId="25" borderId="23" xfId="68" applyFont="1" applyFill="1" applyBorder="1" applyAlignment="1">
      <alignment vertical="center" shrinkToFit="1"/>
      <protection/>
    </xf>
    <xf numFmtId="38" fontId="37" fillId="25" borderId="0" xfId="51" applyFont="1" applyFill="1" applyBorder="1" applyAlignment="1">
      <alignment vertical="center" shrinkToFit="1"/>
    </xf>
    <xf numFmtId="0" fontId="37" fillId="25" borderId="30" xfId="68" applyFont="1" applyFill="1" applyBorder="1" applyAlignment="1">
      <alignment vertical="center" shrinkToFit="1"/>
      <protection/>
    </xf>
    <xf numFmtId="38" fontId="37" fillId="25" borderId="35" xfId="51" applyFont="1" applyFill="1" applyBorder="1" applyAlignment="1">
      <alignment horizontal="center" vertical="center" shrinkToFit="1"/>
    </xf>
    <xf numFmtId="0" fontId="37" fillId="25" borderId="31" xfId="68" applyFont="1" applyFill="1" applyBorder="1" applyAlignment="1">
      <alignment vertical="center" shrinkToFit="1"/>
      <protection/>
    </xf>
    <xf numFmtId="0" fontId="37" fillId="25" borderId="30" xfId="68" applyFont="1" applyFill="1" applyBorder="1" applyAlignment="1">
      <alignment horizontal="left" vertical="center" shrinkToFit="1"/>
      <protection/>
    </xf>
    <xf numFmtId="38" fontId="37" fillId="25" borderId="13" xfId="51" applyFont="1" applyFill="1" applyBorder="1" applyAlignment="1">
      <alignment vertical="center" shrinkToFit="1"/>
    </xf>
    <xf numFmtId="38" fontId="37" fillId="25" borderId="0" xfId="51" applyFont="1" applyFill="1" applyBorder="1" applyAlignment="1">
      <alignment horizontal="center" vertical="center" shrinkToFit="1"/>
    </xf>
    <xf numFmtId="38" fontId="37" fillId="25" borderId="29" xfId="51" applyFont="1" applyFill="1" applyBorder="1" applyAlignment="1">
      <alignment horizontal="center" vertical="center" shrinkToFit="1"/>
    </xf>
    <xf numFmtId="0" fontId="14" fillId="25" borderId="0" xfId="68" applyFont="1" applyFill="1" applyBorder="1" applyAlignment="1">
      <alignment vertical="center" shrinkToFit="1"/>
      <protection/>
    </xf>
    <xf numFmtId="38" fontId="14" fillId="25" borderId="36" xfId="51" applyFont="1" applyFill="1" applyBorder="1" applyAlignment="1">
      <alignment horizontal="center" vertical="center" shrinkToFit="1"/>
    </xf>
    <xf numFmtId="0" fontId="14" fillId="25" borderId="0" xfId="68" applyFont="1" applyFill="1" applyBorder="1" applyAlignment="1">
      <alignment horizontal="right" vertical="center" shrinkToFit="1"/>
      <protection/>
    </xf>
    <xf numFmtId="0" fontId="14" fillId="25" borderId="0" xfId="68" applyFont="1" applyFill="1" applyAlignment="1">
      <alignment vertical="center"/>
      <protection/>
    </xf>
    <xf numFmtId="0" fontId="14" fillId="25" borderId="25" xfId="68" applyFont="1" applyFill="1" applyBorder="1" applyAlignment="1">
      <alignment horizontal="right" vertical="center" shrinkToFit="1"/>
      <protection/>
    </xf>
    <xf numFmtId="0" fontId="34" fillId="25" borderId="0" xfId="68" applyFont="1" applyFill="1" applyBorder="1" applyAlignment="1">
      <alignment vertical="center"/>
      <protection/>
    </xf>
    <xf numFmtId="0" fontId="10" fillId="25" borderId="0" xfId="68" applyFont="1" applyFill="1" applyBorder="1" applyAlignment="1">
      <alignment vertical="center" shrinkToFit="1"/>
      <protection/>
    </xf>
    <xf numFmtId="0" fontId="31" fillId="25" borderId="0" xfId="68" applyFont="1" applyFill="1" applyAlignment="1">
      <alignment vertical="center"/>
      <protection/>
    </xf>
    <xf numFmtId="0" fontId="13" fillId="25" borderId="0" xfId="68" applyFont="1" applyFill="1" applyBorder="1" applyAlignment="1">
      <alignment vertical="center"/>
      <protection/>
    </xf>
    <xf numFmtId="0" fontId="33" fillId="25" borderId="0" xfId="68" applyFont="1" applyFill="1" applyAlignment="1">
      <alignment vertical="center"/>
      <protection/>
    </xf>
    <xf numFmtId="38" fontId="30" fillId="25" borderId="24" xfId="51" applyFont="1" applyFill="1" applyBorder="1" applyAlignment="1">
      <alignment horizontal="center" vertical="center" shrinkToFit="1"/>
    </xf>
    <xf numFmtId="0" fontId="30" fillId="25" borderId="23" xfId="68" applyFont="1" applyFill="1" applyBorder="1" applyAlignment="1">
      <alignment vertical="center" shrinkToFit="1"/>
      <protection/>
    </xf>
    <xf numFmtId="38" fontId="30" fillId="25" borderId="37" xfId="51" applyFont="1" applyFill="1" applyBorder="1" applyAlignment="1">
      <alignment vertical="center" shrinkToFit="1"/>
    </xf>
    <xf numFmtId="0" fontId="30" fillId="25" borderId="30" xfId="68" applyFont="1" applyFill="1" applyBorder="1" applyAlignment="1">
      <alignment vertical="center" shrinkToFit="1"/>
      <protection/>
    </xf>
    <xf numFmtId="38" fontId="30" fillId="25" borderId="38" xfId="51" applyFont="1" applyFill="1" applyBorder="1" applyAlignment="1">
      <alignment vertical="center" shrinkToFit="1"/>
    </xf>
    <xf numFmtId="38" fontId="30" fillId="25" borderId="35" xfId="51" applyFont="1" applyFill="1" applyBorder="1" applyAlignment="1">
      <alignment horizontal="center" vertical="center" shrinkToFit="1"/>
    </xf>
    <xf numFmtId="0" fontId="30" fillId="25" borderId="31" xfId="68" applyFont="1" applyFill="1" applyBorder="1" applyAlignment="1">
      <alignment vertical="center" shrinkToFit="1"/>
      <protection/>
    </xf>
    <xf numFmtId="0" fontId="30" fillId="25" borderId="34" xfId="68" applyFont="1" applyFill="1" applyBorder="1" applyAlignment="1">
      <alignment vertical="center" shrinkToFit="1"/>
      <protection/>
    </xf>
    <xf numFmtId="38" fontId="30" fillId="25" borderId="0" xfId="51" applyFont="1" applyFill="1" applyBorder="1" applyAlignment="1">
      <alignment horizontal="center" vertical="center" shrinkToFit="1"/>
    </xf>
    <xf numFmtId="38" fontId="30" fillId="25" borderId="0" xfId="51" applyFont="1" applyFill="1" applyBorder="1" applyAlignment="1">
      <alignment vertical="center" shrinkToFit="1"/>
    </xf>
    <xf numFmtId="38" fontId="30" fillId="25" borderId="26" xfId="51" applyFont="1" applyFill="1" applyBorder="1" applyAlignment="1">
      <alignment vertical="center" shrinkToFit="1"/>
    </xf>
    <xf numFmtId="0" fontId="30" fillId="25" borderId="39" xfId="68" applyFont="1" applyFill="1" applyBorder="1" applyAlignment="1">
      <alignment vertical="center" shrinkToFit="1"/>
      <protection/>
    </xf>
    <xf numFmtId="38" fontId="14" fillId="25" borderId="0" xfId="68" applyNumberFormat="1" applyFont="1" applyFill="1" applyBorder="1" applyAlignment="1">
      <alignment horizontal="center" vertical="center" shrinkToFit="1"/>
      <protection/>
    </xf>
    <xf numFmtId="38" fontId="14" fillId="25" borderId="0" xfId="51" applyFont="1" applyFill="1" applyBorder="1" applyAlignment="1">
      <alignment horizontal="center" vertical="center" shrinkToFit="1"/>
    </xf>
    <xf numFmtId="38" fontId="14" fillId="25" borderId="0" xfId="68" applyNumberFormat="1" applyFont="1" applyFill="1" applyBorder="1" applyAlignment="1">
      <alignment horizontal="center" vertical="center"/>
      <protection/>
    </xf>
    <xf numFmtId="38" fontId="14" fillId="25" borderId="0" xfId="51" applyFont="1" applyFill="1" applyBorder="1" applyAlignment="1">
      <alignment horizontal="center" vertical="center"/>
    </xf>
    <xf numFmtId="0" fontId="13" fillId="25" borderId="40" xfId="68" applyFont="1" applyFill="1" applyBorder="1" applyAlignment="1">
      <alignment vertical="center"/>
      <protection/>
    </xf>
    <xf numFmtId="0" fontId="33" fillId="25" borderId="40" xfId="68" applyFont="1" applyFill="1" applyBorder="1" applyAlignment="1">
      <alignment horizontal="left" vertical="center"/>
      <protection/>
    </xf>
    <xf numFmtId="0" fontId="14" fillId="25" borderId="40" xfId="68" applyFont="1" applyFill="1" applyBorder="1" applyAlignment="1">
      <alignment vertical="center"/>
      <protection/>
    </xf>
    <xf numFmtId="0" fontId="14" fillId="25" borderId="40" xfId="68" applyFont="1" applyFill="1" applyBorder="1" applyAlignment="1">
      <alignment horizontal="center" vertical="center"/>
      <protection/>
    </xf>
    <xf numFmtId="189" fontId="14" fillId="25" borderId="40" xfId="68" applyNumberFormat="1" applyFont="1" applyFill="1" applyBorder="1" applyAlignment="1">
      <alignment vertical="center"/>
      <protection/>
    </xf>
    <xf numFmtId="38" fontId="33" fillId="25" borderId="40" xfId="51" applyFont="1" applyFill="1" applyBorder="1" applyAlignment="1">
      <alignment horizontal="left" vertical="center"/>
    </xf>
    <xf numFmtId="0" fontId="36" fillId="25" borderId="0" xfId="68" applyFont="1" applyFill="1" applyBorder="1" applyAlignment="1">
      <alignment vertical="center"/>
      <protection/>
    </xf>
    <xf numFmtId="0" fontId="30" fillId="25" borderId="0" xfId="68" applyFont="1" applyFill="1" applyBorder="1" applyAlignment="1">
      <alignment vertical="center" shrinkToFit="1"/>
      <protection/>
    </xf>
    <xf numFmtId="0" fontId="14" fillId="25" borderId="0" xfId="68" applyFont="1" applyFill="1" applyBorder="1" applyAlignment="1">
      <alignment horizontal="center" vertical="center" shrinkToFit="1"/>
      <protection/>
    </xf>
    <xf numFmtId="0" fontId="14" fillId="25" borderId="0" xfId="68" applyFont="1" applyFill="1" applyBorder="1" applyAlignment="1">
      <alignment horizontal="center" vertical="center"/>
      <protection/>
    </xf>
    <xf numFmtId="0" fontId="14" fillId="25" borderId="41" xfId="68" applyFont="1" applyFill="1" applyBorder="1" applyAlignment="1">
      <alignment horizontal="center" vertical="center" shrinkToFit="1"/>
      <protection/>
    </xf>
    <xf numFmtId="0" fontId="14" fillId="25" borderId="42" xfId="68" applyFont="1" applyFill="1" applyBorder="1" applyAlignment="1">
      <alignment vertical="center" shrinkToFit="1"/>
      <protection/>
    </xf>
    <xf numFmtId="0" fontId="14" fillId="25" borderId="43" xfId="68" applyFont="1" applyFill="1" applyBorder="1" applyAlignment="1">
      <alignment vertical="center" shrinkToFit="1"/>
      <protection/>
    </xf>
    <xf numFmtId="0" fontId="14" fillId="25" borderId="44" xfId="68" applyFont="1" applyFill="1" applyBorder="1" applyAlignment="1">
      <alignment horizontal="center" vertical="center" shrinkToFit="1"/>
      <protection/>
    </xf>
    <xf numFmtId="38" fontId="14" fillId="25" borderId="45" xfId="51" applyFont="1" applyFill="1" applyBorder="1" applyAlignment="1">
      <alignment horizontal="center" vertical="center" shrinkToFit="1"/>
    </xf>
    <xf numFmtId="0" fontId="31" fillId="25" borderId="0" xfId="68" applyFont="1" applyFill="1" applyBorder="1" applyAlignment="1">
      <alignment vertical="center"/>
      <protection/>
    </xf>
    <xf numFmtId="0" fontId="34" fillId="25" borderId="0" xfId="68" applyFont="1" applyFill="1" applyBorder="1" applyAlignment="1">
      <alignment vertical="center" shrinkToFit="1"/>
      <protection/>
    </xf>
    <xf numFmtId="0" fontId="14" fillId="25" borderId="13" xfId="68" applyFont="1" applyFill="1" applyBorder="1" applyAlignment="1">
      <alignment vertical="center" shrinkToFit="1"/>
      <protection/>
    </xf>
    <xf numFmtId="0" fontId="14" fillId="25" borderId="40" xfId="68" applyFont="1" applyFill="1" applyBorder="1" applyAlignment="1">
      <alignment horizontal="center" vertical="center" shrinkToFit="1"/>
      <protection/>
    </xf>
    <xf numFmtId="38" fontId="14" fillId="25" borderId="40" xfId="51" applyFont="1" applyFill="1" applyBorder="1" applyAlignment="1">
      <alignment horizontal="center" vertical="center"/>
    </xf>
    <xf numFmtId="38" fontId="14" fillId="25" borderId="40" xfId="68" applyNumberFormat="1" applyFont="1" applyFill="1" applyBorder="1" applyAlignment="1">
      <alignment horizontal="center" vertical="center"/>
      <protection/>
    </xf>
    <xf numFmtId="0" fontId="13" fillId="25" borderId="46" xfId="68" applyFont="1" applyFill="1" applyBorder="1" applyAlignment="1">
      <alignment vertical="center"/>
      <protection/>
    </xf>
    <xf numFmtId="0" fontId="33" fillId="25" borderId="46" xfId="68" applyFont="1" applyFill="1" applyBorder="1" applyAlignment="1">
      <alignment horizontal="left" vertical="center"/>
      <protection/>
    </xf>
    <xf numFmtId="38" fontId="33" fillId="25" borderId="46" xfId="51" applyFont="1" applyFill="1" applyBorder="1" applyAlignment="1">
      <alignment horizontal="left" vertical="center"/>
    </xf>
    <xf numFmtId="189" fontId="14" fillId="25" borderId="46" xfId="68" applyNumberFormat="1" applyFont="1" applyFill="1" applyBorder="1" applyAlignment="1">
      <alignment vertical="center"/>
      <protection/>
    </xf>
    <xf numFmtId="0" fontId="14" fillId="25" borderId="46" xfId="68" applyFont="1" applyFill="1" applyBorder="1" applyAlignment="1">
      <alignment horizontal="center" vertical="center"/>
      <protection/>
    </xf>
    <xf numFmtId="0" fontId="14" fillId="25" borderId="46" xfId="68" applyFont="1" applyFill="1" applyBorder="1" applyAlignment="1">
      <alignment vertical="center"/>
      <protection/>
    </xf>
    <xf numFmtId="0" fontId="13" fillId="25" borderId="47" xfId="68" applyFont="1" applyFill="1" applyBorder="1" applyAlignment="1">
      <alignment vertical="center"/>
      <protection/>
    </xf>
    <xf numFmtId="0" fontId="14" fillId="25" borderId="47" xfId="68" applyFont="1" applyFill="1" applyBorder="1" applyAlignment="1">
      <alignment horizontal="center" vertical="center" shrinkToFit="1"/>
      <protection/>
    </xf>
    <xf numFmtId="38" fontId="14" fillId="25" borderId="47" xfId="51" applyFont="1" applyFill="1" applyBorder="1" applyAlignment="1">
      <alignment horizontal="center" vertical="center"/>
    </xf>
    <xf numFmtId="38" fontId="14" fillId="25" borderId="47" xfId="68" applyNumberFormat="1" applyFont="1" applyFill="1" applyBorder="1" applyAlignment="1">
      <alignment horizontal="center" vertical="center"/>
      <protection/>
    </xf>
    <xf numFmtId="0" fontId="14" fillId="25" borderId="47" xfId="68" applyFont="1" applyFill="1" applyBorder="1" applyAlignment="1">
      <alignment horizontal="center" vertical="center"/>
      <protection/>
    </xf>
    <xf numFmtId="0" fontId="14" fillId="25" borderId="48" xfId="68" applyFont="1" applyFill="1" applyBorder="1" applyAlignment="1">
      <alignment horizontal="center" vertical="center" shrinkToFit="1"/>
      <protection/>
    </xf>
    <xf numFmtId="38" fontId="14" fillId="25" borderId="49" xfId="51" applyFont="1" applyFill="1" applyBorder="1" applyAlignment="1">
      <alignment horizontal="center" vertical="center" shrinkToFit="1"/>
    </xf>
    <xf numFmtId="0" fontId="14" fillId="25" borderId="50" xfId="68" applyFont="1" applyFill="1" applyBorder="1" applyAlignment="1">
      <alignment horizontal="center" vertical="center" shrinkToFit="1"/>
      <protection/>
    </xf>
    <xf numFmtId="38" fontId="14" fillId="25" borderId="51" xfId="51" applyFont="1" applyFill="1" applyBorder="1" applyAlignment="1">
      <alignment horizontal="center" vertical="center" shrinkToFit="1"/>
    </xf>
    <xf numFmtId="0" fontId="14" fillId="25" borderId="52" xfId="68" applyFont="1" applyFill="1" applyBorder="1" applyAlignment="1">
      <alignment horizontal="center" vertical="center" shrinkToFit="1"/>
      <protection/>
    </xf>
    <xf numFmtId="38" fontId="14" fillId="25" borderId="53" xfId="51" applyFont="1" applyFill="1" applyBorder="1" applyAlignment="1">
      <alignment horizontal="center" vertical="center" shrinkToFit="1"/>
    </xf>
    <xf numFmtId="0" fontId="14" fillId="25" borderId="54" xfId="68" applyFont="1" applyFill="1" applyBorder="1" applyAlignment="1">
      <alignment horizontal="center" vertical="center" shrinkToFit="1"/>
      <protection/>
    </xf>
    <xf numFmtId="38" fontId="14" fillId="25" borderId="55" xfId="51" applyFont="1" applyFill="1" applyBorder="1" applyAlignment="1">
      <alignment horizontal="center" vertical="center" shrinkToFit="1"/>
    </xf>
    <xf numFmtId="0" fontId="37" fillId="25" borderId="39" xfId="68" applyFont="1" applyFill="1" applyBorder="1" applyAlignment="1">
      <alignment horizontal="left" vertical="center" shrinkToFit="1"/>
      <protection/>
    </xf>
    <xf numFmtId="38" fontId="37" fillId="25" borderId="56" xfId="51" applyFont="1" applyFill="1" applyBorder="1" applyAlignment="1">
      <alignment vertical="center" shrinkToFit="1"/>
    </xf>
    <xf numFmtId="38" fontId="37" fillId="25" borderId="37" xfId="51" applyFont="1" applyFill="1" applyBorder="1" applyAlignment="1">
      <alignment vertical="center" shrinkToFit="1"/>
    </xf>
    <xf numFmtId="38" fontId="37" fillId="25" borderId="37" xfId="51" applyFont="1" applyFill="1" applyBorder="1" applyAlignment="1">
      <alignment horizontal="center" vertical="center" shrinkToFit="1"/>
    </xf>
    <xf numFmtId="38" fontId="37" fillId="25" borderId="38" xfId="51" applyFont="1" applyFill="1" applyBorder="1" applyAlignment="1">
      <alignment vertical="center" shrinkToFit="1"/>
    </xf>
    <xf numFmtId="38" fontId="37" fillId="25" borderId="24" xfId="51" applyFont="1" applyFill="1" applyBorder="1" applyAlignment="1">
      <alignment horizontal="center" vertical="center" shrinkToFit="1"/>
    </xf>
    <xf numFmtId="0" fontId="10" fillId="25" borderId="13" xfId="68" applyFont="1" applyFill="1" applyBorder="1" applyAlignment="1">
      <alignment vertical="center" shrinkToFit="1"/>
      <protection/>
    </xf>
    <xf numFmtId="0" fontId="10" fillId="25" borderId="13" xfId="68" applyFont="1" applyFill="1" applyBorder="1" applyAlignment="1">
      <alignment horizontal="right" vertical="center" shrinkToFit="1"/>
      <protection/>
    </xf>
    <xf numFmtId="0" fontId="10" fillId="25" borderId="42" xfId="68" applyFont="1" applyFill="1" applyBorder="1" applyAlignment="1">
      <alignment horizontal="right" vertical="center" shrinkToFit="1"/>
      <protection/>
    </xf>
    <xf numFmtId="0" fontId="10" fillId="25" borderId="29" xfId="68" applyFont="1" applyFill="1" applyBorder="1" applyAlignment="1">
      <alignment vertical="center" shrinkToFit="1"/>
      <protection/>
    </xf>
    <xf numFmtId="0" fontId="10" fillId="25" borderId="0" xfId="68" applyFont="1" applyFill="1" applyBorder="1" applyAlignment="1">
      <alignment horizontal="right" vertical="center" shrinkToFit="1"/>
      <protection/>
    </xf>
    <xf numFmtId="0" fontId="10" fillId="25" borderId="43" xfId="68" applyFont="1" applyFill="1" applyBorder="1" applyAlignment="1">
      <alignment horizontal="right" vertical="center" shrinkToFit="1"/>
      <protection/>
    </xf>
    <xf numFmtId="0" fontId="10" fillId="25" borderId="42" xfId="68" applyFont="1" applyFill="1" applyBorder="1" applyAlignment="1">
      <alignment vertical="center" shrinkToFit="1"/>
      <protection/>
    </xf>
    <xf numFmtId="0" fontId="10" fillId="25" borderId="57" xfId="68" applyFont="1" applyFill="1" applyBorder="1" applyAlignment="1">
      <alignment vertical="center" shrinkToFit="1"/>
      <protection/>
    </xf>
    <xf numFmtId="0" fontId="10" fillId="25" borderId="43" xfId="68" applyFont="1" applyFill="1" applyBorder="1" applyAlignment="1">
      <alignment vertical="center" shrinkToFit="1"/>
      <protection/>
    </xf>
    <xf numFmtId="0" fontId="10" fillId="25" borderId="58" xfId="68" applyFont="1" applyFill="1" applyBorder="1" applyAlignment="1">
      <alignment vertical="center" shrinkToFit="1"/>
      <protection/>
    </xf>
    <xf numFmtId="0" fontId="10" fillId="25" borderId="59" xfId="68" applyFont="1" applyFill="1" applyBorder="1" applyAlignment="1">
      <alignment vertical="center" shrinkToFit="1"/>
      <protection/>
    </xf>
    <xf numFmtId="0" fontId="10" fillId="25" borderId="29" xfId="68" applyFont="1" applyFill="1" applyBorder="1" applyAlignment="1">
      <alignment horizontal="right" vertical="center" shrinkToFit="1"/>
      <protection/>
    </xf>
    <xf numFmtId="0" fontId="10" fillId="25" borderId="57" xfId="68" applyFont="1" applyFill="1" applyBorder="1" applyAlignment="1">
      <alignment horizontal="right" vertical="center" shrinkToFit="1"/>
      <protection/>
    </xf>
    <xf numFmtId="0" fontId="10" fillId="25" borderId="60" xfId="68" applyFont="1" applyFill="1" applyBorder="1" applyAlignment="1">
      <alignment vertical="center" shrinkToFit="1"/>
      <protection/>
    </xf>
    <xf numFmtId="0" fontId="10" fillId="25" borderId="61" xfId="68" applyFont="1" applyFill="1" applyBorder="1" applyAlignment="1">
      <alignment vertical="center" shrinkToFit="1"/>
      <protection/>
    </xf>
    <xf numFmtId="189" fontId="14" fillId="25" borderId="13" xfId="68" applyNumberFormat="1" applyFont="1" applyFill="1" applyBorder="1" applyAlignment="1">
      <alignment vertical="center" shrinkToFit="1"/>
      <protection/>
    </xf>
    <xf numFmtId="189" fontId="14" fillId="25" borderId="42" xfId="68" applyNumberFormat="1" applyFont="1" applyFill="1" applyBorder="1" applyAlignment="1">
      <alignment vertical="center" shrinkToFit="1"/>
      <protection/>
    </xf>
    <xf numFmtId="189" fontId="14" fillId="25" borderId="0" xfId="68" applyNumberFormat="1" applyFont="1" applyFill="1" applyBorder="1" applyAlignment="1">
      <alignment vertical="center" shrinkToFit="1"/>
      <protection/>
    </xf>
    <xf numFmtId="189" fontId="14" fillId="25" borderId="43" xfId="68" applyNumberFormat="1" applyFont="1" applyFill="1" applyBorder="1" applyAlignment="1">
      <alignment vertical="center" shrinkToFit="1"/>
      <protection/>
    </xf>
    <xf numFmtId="0" fontId="14" fillId="25" borderId="29" xfId="68" applyFont="1" applyFill="1" applyBorder="1" applyAlignment="1">
      <alignment vertical="center" shrinkToFit="1"/>
      <protection/>
    </xf>
    <xf numFmtId="0" fontId="14" fillId="25" borderId="57" xfId="68" applyFont="1" applyFill="1" applyBorder="1" applyAlignment="1">
      <alignment vertical="center" shrinkToFit="1"/>
      <protection/>
    </xf>
    <xf numFmtId="0" fontId="14" fillId="25" borderId="0" xfId="68" applyFont="1" applyFill="1" applyAlignment="1">
      <alignment vertical="center" shrinkToFit="1"/>
      <protection/>
    </xf>
    <xf numFmtId="0" fontId="43" fillId="25" borderId="0" xfId="68" applyFont="1" applyFill="1" applyAlignment="1">
      <alignment vertical="center"/>
      <protection/>
    </xf>
    <xf numFmtId="0" fontId="10" fillId="25" borderId="62" xfId="68" applyFont="1" applyFill="1" applyBorder="1" applyAlignment="1">
      <alignment vertical="center" shrinkToFit="1"/>
      <protection/>
    </xf>
    <xf numFmtId="0" fontId="10" fillId="25" borderId="63" xfId="68" applyFont="1" applyFill="1" applyBorder="1" applyAlignment="1">
      <alignment horizontal="right" vertical="center" shrinkToFit="1"/>
      <protection/>
    </xf>
    <xf numFmtId="0" fontId="10" fillId="25" borderId="64" xfId="68" applyFont="1" applyFill="1" applyBorder="1" applyAlignment="1">
      <alignment vertical="center" shrinkToFit="1"/>
      <protection/>
    </xf>
    <xf numFmtId="38" fontId="14" fillId="25" borderId="58" xfId="49" applyFont="1" applyFill="1" applyBorder="1" applyAlignment="1">
      <alignment vertical="center" shrinkToFit="1"/>
    </xf>
    <xf numFmtId="0" fontId="14" fillId="25" borderId="62" xfId="68" applyFont="1" applyFill="1" applyBorder="1" applyAlignment="1">
      <alignment vertical="center" shrinkToFit="1"/>
      <protection/>
    </xf>
    <xf numFmtId="0" fontId="14" fillId="25" borderId="63" xfId="68" applyFont="1" applyFill="1" applyBorder="1" applyAlignment="1">
      <alignment vertical="center" shrinkToFit="1"/>
      <protection/>
    </xf>
    <xf numFmtId="0" fontId="14" fillId="25" borderId="64" xfId="68" applyFont="1" applyFill="1" applyBorder="1" applyAlignment="1">
      <alignment vertical="center" shrinkToFit="1"/>
      <protection/>
    </xf>
    <xf numFmtId="0" fontId="10" fillId="25" borderId="65" xfId="68" applyFont="1" applyFill="1" applyBorder="1" applyAlignment="1">
      <alignment vertical="center" shrinkToFit="1"/>
      <protection/>
    </xf>
    <xf numFmtId="0" fontId="10" fillId="25" borderId="66" xfId="68" applyFont="1" applyFill="1" applyBorder="1" applyAlignment="1">
      <alignment horizontal="right" vertical="center" shrinkToFit="1"/>
      <protection/>
    </xf>
    <xf numFmtId="0" fontId="10" fillId="25" borderId="67" xfId="68" applyFont="1" applyFill="1" applyBorder="1" applyAlignment="1">
      <alignment vertical="center" shrinkToFit="1"/>
      <protection/>
    </xf>
    <xf numFmtId="38" fontId="14" fillId="25" borderId="67" xfId="49" applyFont="1" applyFill="1" applyBorder="1" applyAlignment="1">
      <alignment vertical="center" shrinkToFit="1"/>
    </xf>
    <xf numFmtId="0" fontId="10" fillId="25" borderId="66" xfId="68" applyFont="1" applyFill="1" applyBorder="1" applyAlignment="1">
      <alignment vertical="center" shrinkToFit="1"/>
      <protection/>
    </xf>
    <xf numFmtId="0" fontId="10" fillId="25" borderId="63" xfId="68" applyFont="1" applyFill="1" applyBorder="1" applyAlignment="1">
      <alignment vertical="center" shrinkToFit="1"/>
      <protection/>
    </xf>
    <xf numFmtId="0" fontId="10" fillId="25" borderId="64" xfId="68" applyFont="1" applyFill="1" applyBorder="1" applyAlignment="1">
      <alignment horizontal="right" vertical="center" shrinkToFit="1"/>
      <protection/>
    </xf>
    <xf numFmtId="189" fontId="14" fillId="25" borderId="63" xfId="68" applyNumberFormat="1" applyFont="1" applyFill="1" applyBorder="1" applyAlignment="1">
      <alignment vertical="center" shrinkToFit="1"/>
      <protection/>
    </xf>
    <xf numFmtId="189" fontId="14" fillId="25" borderId="64" xfId="68" applyNumberFormat="1" applyFont="1" applyFill="1" applyBorder="1" applyAlignment="1">
      <alignment vertical="center" shrinkToFit="1"/>
      <protection/>
    </xf>
    <xf numFmtId="0" fontId="10" fillId="25" borderId="68" xfId="68" applyFont="1" applyFill="1" applyBorder="1" applyAlignment="1">
      <alignment horizontal="right" vertical="center" shrinkToFit="1"/>
      <protection/>
    </xf>
    <xf numFmtId="0" fontId="10" fillId="25" borderId="67" xfId="68" applyFont="1" applyFill="1" applyBorder="1" applyAlignment="1">
      <alignment horizontal="right" vertical="center" shrinkToFit="1"/>
      <protection/>
    </xf>
    <xf numFmtId="0" fontId="10" fillId="25" borderId="68" xfId="68" applyFont="1" applyFill="1" applyBorder="1" applyAlignment="1">
      <alignment vertical="center" shrinkToFit="1"/>
      <protection/>
    </xf>
    <xf numFmtId="0" fontId="14" fillId="25" borderId="69" xfId="68" applyFont="1" applyFill="1" applyBorder="1" applyAlignment="1">
      <alignment horizontal="right" vertical="center" shrinkToFit="1"/>
      <protection/>
    </xf>
    <xf numFmtId="0" fontId="14" fillId="25" borderId="63" xfId="68" applyFont="1" applyFill="1" applyBorder="1" applyAlignment="1">
      <alignment horizontal="right" vertical="center" shrinkToFit="1"/>
      <protection/>
    </xf>
    <xf numFmtId="0" fontId="14" fillId="25" borderId="70" xfId="68" applyFont="1" applyFill="1" applyBorder="1" applyAlignment="1">
      <alignment vertical="center" shrinkToFit="1"/>
      <protection/>
    </xf>
    <xf numFmtId="0" fontId="14" fillId="25" borderId="62" xfId="68" applyFont="1" applyFill="1" applyBorder="1" applyAlignment="1">
      <alignment horizontal="right" vertical="center" shrinkToFit="1"/>
      <protection/>
    </xf>
    <xf numFmtId="0" fontId="14" fillId="25" borderId="68" xfId="68" applyFont="1" applyFill="1" applyBorder="1" applyAlignment="1">
      <alignment vertical="center" shrinkToFit="1"/>
      <protection/>
    </xf>
    <xf numFmtId="189" fontId="14" fillId="25" borderId="68" xfId="68" applyNumberFormat="1" applyFont="1" applyFill="1" applyBorder="1" applyAlignment="1">
      <alignment vertical="center" shrinkToFit="1"/>
      <protection/>
    </xf>
    <xf numFmtId="0" fontId="14" fillId="25" borderId="66" xfId="68" applyFont="1" applyFill="1" applyBorder="1" applyAlignment="1">
      <alignment vertical="center" shrinkToFit="1"/>
      <protection/>
    </xf>
    <xf numFmtId="0" fontId="14" fillId="25" borderId="67" xfId="68" applyFont="1" applyFill="1" applyBorder="1" applyAlignment="1">
      <alignment vertical="center" shrinkToFit="1"/>
      <protection/>
    </xf>
    <xf numFmtId="0" fontId="30" fillId="25" borderId="44" xfId="68" applyFont="1" applyFill="1" applyBorder="1" applyAlignment="1">
      <alignment horizontal="center" vertical="center" shrinkToFit="1"/>
      <protection/>
    </xf>
    <xf numFmtId="38" fontId="30" fillId="25" borderId="45" xfId="51" applyFont="1" applyFill="1" applyBorder="1" applyAlignment="1">
      <alignment horizontal="center" vertical="center" shrinkToFit="1"/>
    </xf>
    <xf numFmtId="0" fontId="30" fillId="25" borderId="48" xfId="68" applyFont="1" applyFill="1" applyBorder="1" applyAlignment="1">
      <alignment horizontal="center" vertical="center" shrinkToFit="1"/>
      <protection/>
    </xf>
    <xf numFmtId="38" fontId="30" fillId="25" borderId="49" xfId="51" applyFont="1" applyFill="1" applyBorder="1" applyAlignment="1">
      <alignment horizontal="center" vertical="center" shrinkToFit="1"/>
    </xf>
    <xf numFmtId="0" fontId="30" fillId="25" borderId="50" xfId="68" applyFont="1" applyFill="1" applyBorder="1" applyAlignment="1">
      <alignment horizontal="center" vertical="center" shrinkToFit="1"/>
      <protection/>
    </xf>
    <xf numFmtId="38" fontId="30" fillId="25" borderId="51" xfId="51" applyFont="1" applyFill="1" applyBorder="1" applyAlignment="1">
      <alignment horizontal="center" vertical="center" shrinkToFit="1"/>
    </xf>
    <xf numFmtId="0" fontId="30" fillId="25" borderId="54" xfId="68" applyFont="1" applyFill="1" applyBorder="1" applyAlignment="1">
      <alignment horizontal="center" vertical="center" shrinkToFit="1"/>
      <protection/>
    </xf>
    <xf numFmtId="38" fontId="30" fillId="25" borderId="55" xfId="51" applyFont="1" applyFill="1" applyBorder="1" applyAlignment="1">
      <alignment horizontal="center" vertical="center" shrinkToFit="1"/>
    </xf>
    <xf numFmtId="0" fontId="30" fillId="25" borderId="52" xfId="68" applyFont="1" applyFill="1" applyBorder="1" applyAlignment="1">
      <alignment horizontal="center" vertical="center" shrinkToFit="1"/>
      <protection/>
    </xf>
    <xf numFmtId="38" fontId="30" fillId="25" borderId="53" xfId="51" applyFont="1" applyFill="1" applyBorder="1" applyAlignment="1">
      <alignment horizontal="center" vertical="center" shrinkToFit="1"/>
    </xf>
    <xf numFmtId="0" fontId="30" fillId="25" borderId="41" xfId="68" applyFont="1" applyFill="1" applyBorder="1" applyAlignment="1">
      <alignment horizontal="center" vertical="center" shrinkToFit="1"/>
      <protection/>
    </xf>
    <xf numFmtId="38" fontId="30" fillId="25" borderId="36" xfId="51" applyFont="1" applyFill="1" applyBorder="1" applyAlignment="1">
      <alignment horizontal="center" vertical="center" shrinkToFit="1"/>
    </xf>
    <xf numFmtId="38" fontId="37" fillId="25" borderId="30" xfId="49" applyFont="1" applyFill="1" applyBorder="1" applyAlignment="1">
      <alignment horizontal="right" vertical="center" shrinkToFit="1"/>
    </xf>
    <xf numFmtId="38" fontId="37" fillId="25" borderId="0" xfId="49" applyFont="1" applyFill="1" applyBorder="1" applyAlignment="1">
      <alignment horizontal="right" vertical="center" shrinkToFit="1"/>
    </xf>
    <xf numFmtId="38" fontId="37" fillId="25" borderId="37" xfId="49" applyFont="1" applyFill="1" applyBorder="1" applyAlignment="1">
      <alignment horizontal="right" vertical="center" shrinkToFit="1"/>
    </xf>
    <xf numFmtId="38" fontId="37" fillId="25" borderId="23" xfId="49" applyFont="1" applyFill="1" applyBorder="1" applyAlignment="1">
      <alignment horizontal="right" vertical="center" shrinkToFit="1"/>
    </xf>
    <xf numFmtId="38" fontId="37" fillId="25" borderId="10" xfId="49" applyFont="1" applyFill="1" applyBorder="1" applyAlignment="1">
      <alignment horizontal="right" vertical="center" shrinkToFit="1"/>
    </xf>
    <xf numFmtId="38" fontId="37" fillId="25" borderId="24" xfId="49" applyFont="1" applyFill="1" applyBorder="1" applyAlignment="1">
      <alignment horizontal="right" vertical="center" shrinkToFit="1"/>
    </xf>
    <xf numFmtId="0" fontId="14" fillId="25" borderId="58" xfId="49" applyNumberFormat="1" applyFont="1" applyFill="1" applyBorder="1" applyAlignment="1">
      <alignment vertical="center" shrinkToFit="1"/>
    </xf>
    <xf numFmtId="0" fontId="14" fillId="25" borderId="71" xfId="68" applyFont="1" applyFill="1" applyBorder="1" applyAlignment="1">
      <alignment horizontal="right" vertical="center" shrinkToFit="1"/>
      <protection/>
    </xf>
    <xf numFmtId="0" fontId="14" fillId="25" borderId="66" xfId="68" applyFont="1" applyFill="1" applyBorder="1" applyAlignment="1">
      <alignment horizontal="right" vertical="center" shrinkToFit="1"/>
      <protection/>
    </xf>
    <xf numFmtId="0" fontId="14" fillId="25" borderId="72" xfId="68" applyFont="1" applyFill="1" applyBorder="1" applyAlignment="1">
      <alignment vertical="center" shrinkToFit="1"/>
      <protection/>
    </xf>
    <xf numFmtId="0" fontId="10" fillId="24" borderId="39" xfId="0" applyFont="1" applyFill="1" applyBorder="1" applyAlignment="1">
      <alignment horizontal="center" vertical="center"/>
    </xf>
    <xf numFmtId="0" fontId="10" fillId="24" borderId="56" xfId="0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 shrinkToFit="1"/>
    </xf>
    <xf numFmtId="0" fontId="10" fillId="24" borderId="26" xfId="0" applyFont="1" applyFill="1" applyBorder="1" applyAlignment="1">
      <alignment horizontal="center" vertical="center" shrinkToFit="1"/>
    </xf>
    <xf numFmtId="0" fontId="10" fillId="24" borderId="73" xfId="0" applyFont="1" applyFill="1" applyBorder="1" applyAlignment="1">
      <alignment horizontal="center" vertical="center" shrinkToFit="1"/>
    </xf>
    <xf numFmtId="0" fontId="10" fillId="24" borderId="33" xfId="0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0" fillId="24" borderId="74" xfId="0" applyFont="1" applyFill="1" applyBorder="1" applyAlignment="1">
      <alignment horizontal="center" vertical="center" shrinkToFit="1"/>
    </xf>
    <xf numFmtId="0" fontId="10" fillId="24" borderId="24" xfId="0" applyFont="1" applyFill="1" applyBorder="1" applyAlignment="1">
      <alignment horizontal="center" vertical="center" shrinkToFit="1"/>
    </xf>
    <xf numFmtId="0" fontId="10" fillId="24" borderId="3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43" fillId="25" borderId="0" xfId="68" applyFont="1" applyFill="1" applyBorder="1" applyAlignment="1">
      <alignment horizontal="center" vertical="center" shrinkToFit="1"/>
      <protection/>
    </xf>
    <xf numFmtId="189" fontId="41" fillId="25" borderId="75" xfId="68" applyNumberFormat="1" applyFont="1" applyFill="1" applyBorder="1" applyAlignment="1">
      <alignment horizontal="center" vertical="center"/>
      <protection/>
    </xf>
    <xf numFmtId="189" fontId="41" fillId="25" borderId="76" xfId="68" applyNumberFormat="1" applyFont="1" applyFill="1" applyBorder="1" applyAlignment="1">
      <alignment horizontal="center" vertical="center"/>
      <protection/>
    </xf>
    <xf numFmtId="189" fontId="41" fillId="25" borderId="77" xfId="68" applyNumberFormat="1" applyFont="1" applyFill="1" applyBorder="1" applyAlignment="1">
      <alignment horizontal="center" vertical="center"/>
      <protection/>
    </xf>
    <xf numFmtId="189" fontId="41" fillId="25" borderId="78" xfId="68" applyNumberFormat="1" applyFont="1" applyFill="1" applyBorder="1" applyAlignment="1">
      <alignment horizontal="center" vertical="center"/>
      <protection/>
    </xf>
    <xf numFmtId="189" fontId="41" fillId="25" borderId="79" xfId="68" applyNumberFormat="1" applyFont="1" applyFill="1" applyBorder="1" applyAlignment="1">
      <alignment horizontal="center" vertical="center"/>
      <protection/>
    </xf>
    <xf numFmtId="189" fontId="41" fillId="25" borderId="80" xfId="68" applyNumberFormat="1" applyFont="1" applyFill="1" applyBorder="1" applyAlignment="1">
      <alignment horizontal="center" vertical="center"/>
      <protection/>
    </xf>
    <xf numFmtId="189" fontId="41" fillId="25" borderId="81" xfId="68" applyNumberFormat="1" applyFont="1" applyFill="1" applyBorder="1" applyAlignment="1">
      <alignment horizontal="center" vertical="center"/>
      <protection/>
    </xf>
    <xf numFmtId="189" fontId="41" fillId="25" borderId="0" xfId="68" applyNumberFormat="1" applyFont="1" applyFill="1" applyBorder="1" applyAlignment="1">
      <alignment horizontal="center" vertical="center"/>
      <protection/>
    </xf>
    <xf numFmtId="189" fontId="41" fillId="25" borderId="43" xfId="68" applyNumberFormat="1" applyFont="1" applyFill="1" applyBorder="1" applyAlignment="1">
      <alignment horizontal="center" vertical="center"/>
      <protection/>
    </xf>
    <xf numFmtId="189" fontId="41" fillId="25" borderId="82" xfId="68" applyNumberFormat="1" applyFont="1" applyFill="1" applyBorder="1" applyAlignment="1">
      <alignment horizontal="center" vertical="center"/>
      <protection/>
    </xf>
    <xf numFmtId="189" fontId="41" fillId="25" borderId="83" xfId="68" applyNumberFormat="1" applyFont="1" applyFill="1" applyBorder="1" applyAlignment="1">
      <alignment horizontal="center" vertical="center"/>
      <protection/>
    </xf>
    <xf numFmtId="189" fontId="41" fillId="25" borderId="58" xfId="68" applyNumberFormat="1" applyFont="1" applyFill="1" applyBorder="1" applyAlignment="1">
      <alignment horizontal="center" vertical="center"/>
      <protection/>
    </xf>
    <xf numFmtId="0" fontId="40" fillId="25" borderId="39" xfId="68" applyFont="1" applyFill="1" applyBorder="1" applyAlignment="1">
      <alignment horizontal="left" vertical="center" shrinkToFit="1"/>
      <protection/>
    </xf>
    <xf numFmtId="0" fontId="40" fillId="25" borderId="56" xfId="68" applyFont="1" applyFill="1" applyBorder="1" applyAlignment="1">
      <alignment horizontal="left" vertical="center" shrinkToFit="1"/>
      <protection/>
    </xf>
    <xf numFmtId="0" fontId="40" fillId="25" borderId="23" xfId="68" applyFont="1" applyFill="1" applyBorder="1" applyAlignment="1">
      <alignment horizontal="left" vertical="center" shrinkToFit="1"/>
      <protection/>
    </xf>
    <xf numFmtId="0" fontId="40" fillId="25" borderId="24" xfId="68" applyFont="1" applyFill="1" applyBorder="1" applyAlignment="1">
      <alignment horizontal="left" vertical="center" shrinkToFit="1"/>
      <protection/>
    </xf>
    <xf numFmtId="0" fontId="10" fillId="24" borderId="39" xfId="0" applyFont="1" applyFill="1" applyBorder="1" applyAlignment="1">
      <alignment horizontal="center" vertical="center" shrinkToFit="1"/>
    </xf>
    <xf numFmtId="0" fontId="10" fillId="24" borderId="56" xfId="0" applyFont="1" applyFill="1" applyBorder="1" applyAlignment="1">
      <alignment horizontal="center" vertical="center" shrinkToFit="1"/>
    </xf>
    <xf numFmtId="0" fontId="10" fillId="24" borderId="26" xfId="0" applyFont="1" applyFill="1" applyBorder="1" applyAlignment="1">
      <alignment horizontal="center" vertical="center"/>
    </xf>
    <xf numFmtId="189" fontId="41" fillId="25" borderId="84" xfId="68" applyNumberFormat="1" applyFont="1" applyFill="1" applyBorder="1" applyAlignment="1">
      <alignment horizontal="center" vertical="center"/>
      <protection/>
    </xf>
    <xf numFmtId="189" fontId="41" fillId="25" borderId="13" xfId="68" applyNumberFormat="1" applyFont="1" applyFill="1" applyBorder="1" applyAlignment="1">
      <alignment horizontal="center" vertical="center"/>
      <protection/>
    </xf>
    <xf numFmtId="189" fontId="41" fillId="25" borderId="42" xfId="68" applyNumberFormat="1" applyFont="1" applyFill="1" applyBorder="1" applyAlignment="1">
      <alignment horizontal="center" vertical="center"/>
      <protection/>
    </xf>
    <xf numFmtId="0" fontId="10" fillId="24" borderId="23" xfId="0" applyFont="1" applyFill="1" applyBorder="1" applyAlignment="1">
      <alignment horizontal="center" vertical="center" shrinkToFit="1"/>
    </xf>
    <xf numFmtId="189" fontId="41" fillId="25" borderId="85" xfId="68" applyNumberFormat="1" applyFont="1" applyFill="1" applyBorder="1" applyAlignment="1">
      <alignment horizontal="center" vertical="center"/>
      <protection/>
    </xf>
    <xf numFmtId="189" fontId="41" fillId="25" borderId="59" xfId="68" applyNumberFormat="1" applyFont="1" applyFill="1" applyBorder="1" applyAlignment="1">
      <alignment horizontal="center" vertical="center"/>
      <protection/>
    </xf>
    <xf numFmtId="189" fontId="41" fillId="25" borderId="86" xfId="68" applyNumberFormat="1" applyFont="1" applyFill="1" applyBorder="1" applyAlignment="1">
      <alignment horizontal="center" vertical="center"/>
      <protection/>
    </xf>
    <xf numFmtId="0" fontId="30" fillId="25" borderId="87" xfId="68" applyFont="1" applyFill="1" applyBorder="1" applyAlignment="1">
      <alignment horizontal="center" vertical="center"/>
      <protection/>
    </xf>
    <xf numFmtId="0" fontId="30" fillId="25" borderId="88" xfId="68" applyFont="1" applyFill="1" applyBorder="1" applyAlignment="1">
      <alignment horizontal="center" vertical="center"/>
      <protection/>
    </xf>
    <xf numFmtId="38" fontId="30" fillId="25" borderId="88" xfId="68" applyNumberFormat="1" applyFont="1" applyFill="1" applyBorder="1" applyAlignment="1">
      <alignment horizontal="center" vertical="center" shrinkToFit="1"/>
      <protection/>
    </xf>
    <xf numFmtId="38" fontId="30" fillId="25" borderId="89" xfId="68" applyNumberFormat="1" applyFont="1" applyFill="1" applyBorder="1" applyAlignment="1">
      <alignment horizontal="center" vertical="center" shrinkToFit="1"/>
      <protection/>
    </xf>
    <xf numFmtId="0" fontId="31" fillId="25" borderId="13" xfId="68" applyFont="1" applyFill="1" applyBorder="1" applyAlignment="1">
      <alignment horizontal="left"/>
      <protection/>
    </xf>
    <xf numFmtId="0" fontId="30" fillId="25" borderId="90" xfId="68" applyFont="1" applyFill="1" applyBorder="1" applyAlignment="1">
      <alignment horizontal="center" vertical="center"/>
      <protection/>
    </xf>
    <xf numFmtId="0" fontId="30" fillId="25" borderId="91" xfId="68" applyFont="1" applyFill="1" applyBorder="1" applyAlignment="1">
      <alignment horizontal="center" vertical="center"/>
      <protection/>
    </xf>
    <xf numFmtId="38" fontId="30" fillId="25" borderId="91" xfId="68" applyNumberFormat="1" applyFont="1" applyFill="1" applyBorder="1" applyAlignment="1">
      <alignment horizontal="center" vertical="center"/>
      <protection/>
    </xf>
    <xf numFmtId="38" fontId="30" fillId="25" borderId="92" xfId="68" applyNumberFormat="1" applyFont="1" applyFill="1" applyBorder="1" applyAlignment="1">
      <alignment horizontal="center" vertical="center"/>
      <protection/>
    </xf>
    <xf numFmtId="0" fontId="10" fillId="25" borderId="56" xfId="0" applyNumberFormat="1" applyFont="1" applyFill="1" applyBorder="1" applyAlignment="1">
      <alignment horizontal="center" vertical="center" shrinkToFit="1"/>
    </xf>
    <xf numFmtId="0" fontId="10" fillId="25" borderId="37" xfId="0" applyNumberFormat="1" applyFont="1" applyFill="1" applyBorder="1" applyAlignment="1">
      <alignment horizontal="center" vertical="center" shrinkToFit="1"/>
    </xf>
    <xf numFmtId="189" fontId="38" fillId="25" borderId="39" xfId="0" applyNumberFormat="1" applyFont="1" applyFill="1" applyBorder="1" applyAlignment="1">
      <alignment horizontal="center" vertical="center" shrinkToFit="1"/>
    </xf>
    <xf numFmtId="189" fontId="38" fillId="25" borderId="26" xfId="0" applyNumberFormat="1" applyFont="1" applyFill="1" applyBorder="1" applyAlignment="1">
      <alignment horizontal="center" vertical="center" shrinkToFit="1"/>
    </xf>
    <xf numFmtId="189" fontId="38" fillId="25" borderId="56" xfId="0" applyNumberFormat="1" applyFont="1" applyFill="1" applyBorder="1" applyAlignment="1">
      <alignment horizontal="center" vertical="center" shrinkToFit="1"/>
    </xf>
    <xf numFmtId="189" fontId="38" fillId="25" borderId="30" xfId="0" applyNumberFormat="1" applyFont="1" applyFill="1" applyBorder="1" applyAlignment="1">
      <alignment horizontal="center" vertical="center" shrinkToFit="1"/>
    </xf>
    <xf numFmtId="189" fontId="38" fillId="25" borderId="0" xfId="0" applyNumberFormat="1" applyFont="1" applyFill="1" applyBorder="1" applyAlignment="1">
      <alignment horizontal="center" vertical="center" shrinkToFit="1"/>
    </xf>
    <xf numFmtId="189" fontId="38" fillId="25" borderId="37" xfId="0" applyNumberFormat="1" applyFont="1" applyFill="1" applyBorder="1" applyAlignment="1">
      <alignment horizontal="center" vertical="center" shrinkToFit="1"/>
    </xf>
    <xf numFmtId="38" fontId="30" fillId="25" borderId="88" xfId="68" applyNumberFormat="1" applyFont="1" applyFill="1" applyBorder="1" applyAlignment="1">
      <alignment horizontal="center" vertical="center"/>
      <protection/>
    </xf>
    <xf numFmtId="38" fontId="30" fillId="25" borderId="89" xfId="68" applyNumberFormat="1" applyFont="1" applyFill="1" applyBorder="1" applyAlignment="1">
      <alignment horizontal="center" vertical="center"/>
      <protection/>
    </xf>
    <xf numFmtId="0" fontId="43" fillId="25" borderId="0" xfId="68" applyFont="1" applyFill="1" applyAlignment="1">
      <alignment horizontal="center" vertical="center"/>
      <protection/>
    </xf>
    <xf numFmtId="0" fontId="30" fillId="25" borderId="32" xfId="68" applyFont="1" applyFill="1" applyBorder="1" applyAlignment="1">
      <alignment horizontal="center" vertical="center"/>
      <protection/>
    </xf>
    <xf numFmtId="0" fontId="30" fillId="25" borderId="13" xfId="68" applyFont="1" applyFill="1" applyBorder="1" applyAlignment="1">
      <alignment horizontal="center" vertical="center"/>
      <protection/>
    </xf>
    <xf numFmtId="38" fontId="30" fillId="25" borderId="13" xfId="68" applyNumberFormat="1" applyFont="1" applyFill="1" applyBorder="1" applyAlignment="1">
      <alignment horizontal="center" vertical="center"/>
      <protection/>
    </xf>
    <xf numFmtId="0" fontId="30" fillId="25" borderId="42" xfId="68" applyFont="1" applyFill="1" applyBorder="1" applyAlignment="1">
      <alignment horizontal="center" vertical="center"/>
      <protection/>
    </xf>
    <xf numFmtId="0" fontId="10" fillId="25" borderId="42" xfId="0" applyFont="1" applyFill="1" applyBorder="1" applyAlignment="1">
      <alignment horizontal="right" vertical="center" shrinkToFit="1"/>
    </xf>
    <xf numFmtId="0" fontId="10" fillId="25" borderId="43" xfId="0" applyFont="1" applyFill="1" applyBorder="1" applyAlignment="1">
      <alignment horizontal="right" vertical="center" shrinkToFit="1"/>
    </xf>
    <xf numFmtId="0" fontId="10" fillId="25" borderId="57" xfId="0" applyFont="1" applyFill="1" applyBorder="1" applyAlignment="1">
      <alignment horizontal="right" vertical="center" shrinkToFit="1"/>
    </xf>
    <xf numFmtId="0" fontId="10" fillId="24" borderId="93" xfId="0" applyFont="1" applyFill="1" applyBorder="1" applyAlignment="1">
      <alignment horizontal="right" vertical="center" shrinkToFit="1"/>
    </xf>
    <xf numFmtId="0" fontId="10" fillId="24" borderId="94" xfId="0" applyFont="1" applyFill="1" applyBorder="1" applyAlignment="1">
      <alignment horizontal="right" vertical="center" shrinkToFit="1"/>
    </xf>
    <xf numFmtId="0" fontId="10" fillId="24" borderId="95" xfId="0" applyFont="1" applyFill="1" applyBorder="1" applyAlignment="1">
      <alignment horizontal="right" vertical="center" shrinkToFit="1"/>
    </xf>
    <xf numFmtId="0" fontId="10" fillId="24" borderId="96" xfId="0" applyFont="1" applyFill="1" applyBorder="1" applyAlignment="1">
      <alignment horizontal="right" vertical="center" shrinkToFit="1"/>
    </xf>
    <xf numFmtId="0" fontId="10" fillId="24" borderId="97" xfId="0" applyFont="1" applyFill="1" applyBorder="1" applyAlignment="1">
      <alignment horizontal="right" vertical="center" shrinkToFit="1"/>
    </xf>
    <xf numFmtId="0" fontId="10" fillId="24" borderId="98" xfId="0" applyFont="1" applyFill="1" applyBorder="1" applyAlignment="1">
      <alignment horizontal="right" vertical="center" shrinkToFit="1"/>
    </xf>
    <xf numFmtId="0" fontId="10" fillId="24" borderId="99" xfId="0" applyFont="1" applyFill="1" applyBorder="1" applyAlignment="1">
      <alignment horizontal="right" vertical="center" shrinkToFit="1"/>
    </xf>
    <xf numFmtId="0" fontId="10" fillId="24" borderId="100" xfId="0" applyFont="1" applyFill="1" applyBorder="1" applyAlignment="1">
      <alignment horizontal="right" vertical="center" shrinkToFit="1"/>
    </xf>
    <xf numFmtId="0" fontId="10" fillId="24" borderId="101" xfId="0" applyFont="1" applyFill="1" applyBorder="1" applyAlignment="1">
      <alignment horizontal="right" vertical="center" shrinkToFit="1"/>
    </xf>
    <xf numFmtId="0" fontId="10" fillId="24" borderId="15" xfId="0" applyFont="1" applyFill="1" applyBorder="1" applyAlignment="1">
      <alignment horizontal="center" shrinkToFit="1"/>
    </xf>
    <xf numFmtId="0" fontId="10" fillId="24" borderId="11" xfId="0" applyFont="1" applyFill="1" applyBorder="1" applyAlignment="1">
      <alignment horizontal="center" shrinkToFit="1"/>
    </xf>
    <xf numFmtId="0" fontId="10" fillId="24" borderId="12" xfId="0" applyFont="1" applyFill="1" applyBorder="1" applyAlignment="1">
      <alignment horizontal="center" shrinkToFit="1"/>
    </xf>
    <xf numFmtId="0" fontId="10" fillId="24" borderId="16" xfId="0" applyFont="1" applyFill="1" applyBorder="1" applyAlignment="1">
      <alignment horizontal="center" shrinkToFit="1"/>
    </xf>
    <xf numFmtId="0" fontId="10" fillId="24" borderId="14" xfId="0" applyFont="1" applyFill="1" applyBorder="1" applyAlignment="1">
      <alignment horizontal="center" shrinkToFit="1"/>
    </xf>
    <xf numFmtId="189" fontId="9" fillId="25" borderId="34" xfId="0" applyNumberFormat="1" applyFont="1" applyFill="1" applyBorder="1" applyAlignment="1">
      <alignment horizontal="center" vertical="center" shrinkToFit="1"/>
    </xf>
    <xf numFmtId="189" fontId="9" fillId="25" borderId="13" xfId="0" applyNumberFormat="1" applyFont="1" applyFill="1" applyBorder="1" applyAlignment="1">
      <alignment horizontal="center" vertical="center" shrinkToFit="1"/>
    </xf>
    <xf numFmtId="189" fontId="9" fillId="25" borderId="38" xfId="0" applyNumberFormat="1" applyFont="1" applyFill="1" applyBorder="1" applyAlignment="1">
      <alignment horizontal="center" vertical="center" shrinkToFit="1"/>
    </xf>
    <xf numFmtId="189" fontId="9" fillId="25" borderId="30" xfId="0" applyNumberFormat="1" applyFont="1" applyFill="1" applyBorder="1" applyAlignment="1">
      <alignment horizontal="center" vertical="center" shrinkToFit="1"/>
    </xf>
    <xf numFmtId="189" fontId="9" fillId="25" borderId="0" xfId="0" applyNumberFormat="1" applyFont="1" applyFill="1" applyBorder="1" applyAlignment="1">
      <alignment horizontal="center" vertical="center" shrinkToFit="1"/>
    </xf>
    <xf numFmtId="189" fontId="9" fillId="25" borderId="37" xfId="0" applyNumberFormat="1" applyFont="1" applyFill="1" applyBorder="1" applyAlignment="1">
      <alignment horizontal="center" vertical="center" shrinkToFit="1"/>
    </xf>
    <xf numFmtId="0" fontId="10" fillId="25" borderId="13" xfId="0" applyFont="1" applyFill="1" applyBorder="1" applyAlignment="1">
      <alignment horizontal="right" vertical="center" shrinkToFit="1"/>
    </xf>
    <xf numFmtId="0" fontId="10" fillId="25" borderId="0" xfId="0" applyFont="1" applyFill="1" applyBorder="1" applyAlignment="1">
      <alignment horizontal="right" vertical="center" shrinkToFit="1"/>
    </xf>
    <xf numFmtId="0" fontId="10" fillId="24" borderId="73" xfId="0" applyNumberFormat="1" applyFont="1" applyFill="1" applyBorder="1" applyAlignment="1">
      <alignment horizontal="center" vertical="center" shrinkToFit="1"/>
    </xf>
    <xf numFmtId="0" fontId="10" fillId="24" borderId="43" xfId="0" applyNumberFormat="1" applyFont="1" applyFill="1" applyBorder="1" applyAlignment="1">
      <alignment horizontal="center" vertical="center" shrinkToFit="1"/>
    </xf>
    <xf numFmtId="0" fontId="10" fillId="24" borderId="57" xfId="0" applyNumberFormat="1" applyFont="1" applyFill="1" applyBorder="1" applyAlignment="1">
      <alignment horizontal="center" vertical="center" shrinkToFit="1"/>
    </xf>
    <xf numFmtId="0" fontId="10" fillId="24" borderId="102" xfId="0" applyFont="1" applyFill="1" applyBorder="1" applyAlignment="1">
      <alignment horizontal="right" vertical="center" shrinkToFit="1"/>
    </xf>
    <xf numFmtId="0" fontId="10" fillId="24" borderId="103" xfId="0" applyFont="1" applyFill="1" applyBorder="1" applyAlignment="1">
      <alignment horizontal="right" vertical="center" shrinkToFit="1"/>
    </xf>
    <xf numFmtId="0" fontId="10" fillId="24" borderId="104" xfId="0" applyFont="1" applyFill="1" applyBorder="1" applyAlignment="1">
      <alignment horizontal="right" vertical="center" shrinkToFit="1"/>
    </xf>
    <xf numFmtId="0" fontId="10" fillId="24" borderId="105" xfId="0" applyFont="1" applyFill="1" applyBorder="1" applyAlignment="1">
      <alignment horizontal="right" vertical="center" shrinkToFit="1"/>
    </xf>
    <xf numFmtId="0" fontId="10" fillId="24" borderId="106" xfId="0" applyFont="1" applyFill="1" applyBorder="1" applyAlignment="1">
      <alignment horizontal="right" vertical="center" shrinkToFit="1"/>
    </xf>
    <xf numFmtId="0" fontId="10" fillId="24" borderId="107" xfId="0" applyFont="1" applyFill="1" applyBorder="1" applyAlignment="1">
      <alignment horizontal="right" vertical="center" shrinkToFit="1"/>
    </xf>
    <xf numFmtId="0" fontId="10" fillId="24" borderId="108" xfId="0" applyFont="1" applyFill="1" applyBorder="1" applyAlignment="1">
      <alignment horizontal="right" vertical="center" shrinkToFit="1"/>
    </xf>
    <xf numFmtId="0" fontId="10" fillId="24" borderId="109" xfId="0" applyFont="1" applyFill="1" applyBorder="1" applyAlignment="1">
      <alignment horizontal="right" vertical="center" shrinkToFit="1"/>
    </xf>
    <xf numFmtId="0" fontId="10" fillId="24" borderId="42" xfId="0" applyNumberFormat="1" applyFont="1" applyFill="1" applyBorder="1" applyAlignment="1">
      <alignment horizontal="center" vertical="center" shrinkToFit="1"/>
    </xf>
    <xf numFmtId="0" fontId="10" fillId="25" borderId="38" xfId="0" applyNumberFormat="1" applyFont="1" applyFill="1" applyBorder="1" applyAlignment="1">
      <alignment horizontal="center" vertical="center" shrinkToFit="1"/>
    </xf>
    <xf numFmtId="0" fontId="10" fillId="25" borderId="35" xfId="0" applyNumberFormat="1" applyFont="1" applyFill="1" applyBorder="1" applyAlignment="1">
      <alignment horizontal="center" vertical="center" shrinkToFit="1"/>
    </xf>
    <xf numFmtId="0" fontId="10" fillId="24" borderId="74" xfId="0" applyFont="1" applyFill="1" applyBorder="1" applyAlignment="1">
      <alignment horizontal="right" vertical="center" shrinkToFit="1"/>
    </xf>
    <xf numFmtId="0" fontId="10" fillId="24" borderId="110" xfId="0" applyFont="1" applyFill="1" applyBorder="1" applyAlignment="1">
      <alignment horizontal="right" vertical="center" shrinkToFit="1"/>
    </xf>
    <xf numFmtId="0" fontId="10" fillId="24" borderId="111" xfId="0" applyFont="1" applyFill="1" applyBorder="1" applyAlignment="1">
      <alignment horizontal="right" vertical="center" shrinkToFit="1"/>
    </xf>
    <xf numFmtId="189" fontId="38" fillId="25" borderId="34" xfId="0" applyNumberFormat="1" applyFont="1" applyFill="1" applyBorder="1" applyAlignment="1">
      <alignment horizontal="center" vertical="center" shrinkToFit="1"/>
    </xf>
    <xf numFmtId="189" fontId="38" fillId="25" borderId="13" xfId="0" applyNumberFormat="1" applyFont="1" applyFill="1" applyBorder="1" applyAlignment="1">
      <alignment horizontal="center" vertical="center" shrinkToFit="1"/>
    </xf>
    <xf numFmtId="189" fontId="38" fillId="25" borderId="38" xfId="0" applyNumberFormat="1" applyFont="1" applyFill="1" applyBorder="1" applyAlignment="1">
      <alignment horizontal="center" vertical="center" shrinkToFit="1"/>
    </xf>
    <xf numFmtId="0" fontId="10" fillId="24" borderId="112" xfId="0" applyFont="1" applyFill="1" applyBorder="1" applyAlignment="1">
      <alignment horizontal="right" vertical="center" shrinkToFit="1"/>
    </xf>
    <xf numFmtId="189" fontId="9" fillId="25" borderId="39" xfId="0" applyNumberFormat="1" applyFont="1" applyFill="1" applyBorder="1" applyAlignment="1">
      <alignment horizontal="center" vertical="center" shrinkToFit="1"/>
    </xf>
    <xf numFmtId="189" fontId="9" fillId="25" borderId="26" xfId="0" applyNumberFormat="1" applyFont="1" applyFill="1" applyBorder="1" applyAlignment="1">
      <alignment horizontal="center" vertical="center" shrinkToFit="1"/>
    </xf>
    <xf numFmtId="189" fontId="9" fillId="25" borderId="56" xfId="0" applyNumberFormat="1" applyFont="1" applyFill="1" applyBorder="1" applyAlignment="1">
      <alignment horizontal="center" vertical="center" shrinkToFit="1"/>
    </xf>
    <xf numFmtId="189" fontId="41" fillId="25" borderId="113" xfId="68" applyNumberFormat="1" applyFont="1" applyFill="1" applyBorder="1" applyAlignment="1">
      <alignment horizontal="center" vertical="center"/>
      <protection/>
    </xf>
    <xf numFmtId="189" fontId="41" fillId="25" borderId="29" xfId="68" applyNumberFormat="1" applyFont="1" applyFill="1" applyBorder="1" applyAlignment="1">
      <alignment horizontal="center" vertical="center"/>
      <protection/>
    </xf>
    <xf numFmtId="189" fontId="41" fillId="25" borderId="57" xfId="68" applyNumberFormat="1" applyFont="1" applyFill="1" applyBorder="1" applyAlignment="1">
      <alignment horizontal="center" vertical="center"/>
      <protection/>
    </xf>
    <xf numFmtId="0" fontId="10" fillId="25" borderId="39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/>
    </xf>
    <xf numFmtId="0" fontId="10" fillId="25" borderId="56" xfId="0" applyFont="1" applyFill="1" applyBorder="1" applyAlignment="1">
      <alignment horizontal="center" vertical="center"/>
    </xf>
    <xf numFmtId="0" fontId="10" fillId="25" borderId="3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37" xfId="0" applyFont="1" applyFill="1" applyBorder="1" applyAlignment="1">
      <alignment horizontal="center" vertical="center"/>
    </xf>
    <xf numFmtId="38" fontId="38" fillId="25" borderId="34" xfId="49" applyFont="1" applyFill="1" applyBorder="1" applyAlignment="1">
      <alignment horizontal="center" vertical="center" shrinkToFit="1"/>
    </xf>
    <xf numFmtId="38" fontId="38" fillId="25" borderId="13" xfId="49" applyFont="1" applyFill="1" applyBorder="1" applyAlignment="1">
      <alignment horizontal="center" vertical="center" shrinkToFit="1"/>
    </xf>
    <xf numFmtId="38" fontId="38" fillId="25" borderId="38" xfId="49" applyFont="1" applyFill="1" applyBorder="1" applyAlignment="1">
      <alignment horizontal="center" vertical="center" shrinkToFit="1"/>
    </xf>
    <xf numFmtId="38" fontId="38" fillId="25" borderId="30" xfId="49" applyFont="1" applyFill="1" applyBorder="1" applyAlignment="1">
      <alignment horizontal="center" vertical="center" shrinkToFit="1"/>
    </xf>
    <xf numFmtId="38" fontId="38" fillId="25" borderId="0" xfId="49" applyFont="1" applyFill="1" applyBorder="1" applyAlignment="1">
      <alignment horizontal="center" vertical="center" shrinkToFit="1"/>
    </xf>
    <xf numFmtId="38" fontId="38" fillId="25" borderId="37" xfId="49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horizontal="right" vertical="center" shrinkToFit="1"/>
    </xf>
    <xf numFmtId="0" fontId="41" fillId="25" borderId="0" xfId="68" applyFont="1" applyFill="1" applyAlignment="1">
      <alignment vertical="center"/>
      <protection/>
    </xf>
    <xf numFmtId="0" fontId="45" fillId="25" borderId="0" xfId="68" applyFont="1" applyFill="1" applyAlignment="1">
      <alignment vertical="center"/>
      <protection/>
    </xf>
    <xf numFmtId="0" fontId="45" fillId="24" borderId="0" xfId="68" applyFont="1" applyFill="1" applyAlignment="1">
      <alignment vertical="center"/>
      <protection/>
    </xf>
    <xf numFmtId="0" fontId="9" fillId="25" borderId="0" xfId="66" applyFont="1" applyFill="1" applyAlignment="1">
      <alignment vertical="center"/>
      <protection/>
    </xf>
    <xf numFmtId="0" fontId="9" fillId="25" borderId="29" xfId="0" applyNumberFormat="1" applyFont="1" applyFill="1" applyBorder="1" applyAlignment="1">
      <alignment/>
    </xf>
    <xf numFmtId="0" fontId="9" fillId="25" borderId="0" xfId="0" applyNumberFormat="1" applyFont="1" applyFill="1" applyBorder="1" applyAlignment="1">
      <alignment/>
    </xf>
    <xf numFmtId="0" fontId="13" fillId="25" borderId="114" xfId="68" applyFont="1" applyFill="1" applyBorder="1" applyAlignment="1">
      <alignment vertical="center"/>
      <protection/>
    </xf>
    <xf numFmtId="0" fontId="36" fillId="25" borderId="114" xfId="68" applyFont="1" applyFill="1" applyBorder="1" applyAlignment="1">
      <alignment vertical="center"/>
      <protection/>
    </xf>
    <xf numFmtId="0" fontId="35" fillId="25" borderId="114" xfId="68" applyFont="1" applyFill="1" applyBorder="1" applyAlignment="1">
      <alignment vertical="center"/>
      <protection/>
    </xf>
    <xf numFmtId="0" fontId="32" fillId="25" borderId="114" xfId="68" applyFont="1" applyFill="1" applyBorder="1" applyAlignment="1">
      <alignment vertical="center"/>
      <protection/>
    </xf>
    <xf numFmtId="0" fontId="33" fillId="25" borderId="114" xfId="68" applyFont="1" applyFill="1" applyBorder="1" applyAlignment="1">
      <alignment vertical="center"/>
      <protection/>
    </xf>
    <xf numFmtId="0" fontId="13" fillId="24" borderId="114" xfId="68" applyFont="1" applyFill="1" applyBorder="1" applyAlignment="1">
      <alignment vertical="center"/>
      <protection/>
    </xf>
    <xf numFmtId="0" fontId="44" fillId="25" borderId="0" xfId="68" applyFont="1" applyFill="1" applyAlignment="1">
      <alignment vertical="center"/>
      <protection/>
    </xf>
    <xf numFmtId="0" fontId="37" fillId="25" borderId="0" xfId="66" applyFont="1" applyFill="1" applyAlignment="1">
      <alignment vertical="center"/>
      <protection/>
    </xf>
    <xf numFmtId="0" fontId="37" fillId="25" borderId="29" xfId="0" applyNumberFormat="1" applyFont="1" applyFill="1" applyBorder="1" applyAlignment="1">
      <alignment/>
    </xf>
    <xf numFmtId="0" fontId="37" fillId="25" borderId="0" xfId="0" applyNumberFormat="1" applyFont="1" applyFill="1" applyBorder="1" applyAlignment="1">
      <alignment/>
    </xf>
    <xf numFmtId="0" fontId="30" fillId="25" borderId="47" xfId="68" applyFont="1" applyFill="1" applyBorder="1" applyAlignment="1">
      <alignment vertical="center" shrinkToFit="1"/>
      <protection/>
    </xf>
    <xf numFmtId="38" fontId="30" fillId="25" borderId="47" xfId="51" applyFont="1" applyFill="1" applyBorder="1" applyAlignment="1">
      <alignment horizontal="center" vertical="center" shrinkToFit="1"/>
    </xf>
    <xf numFmtId="0" fontId="10" fillId="24" borderId="47" xfId="0" applyFont="1" applyFill="1" applyBorder="1" applyAlignment="1">
      <alignment horizontal="right" vertical="center" shrinkToFit="1"/>
    </xf>
    <xf numFmtId="188" fontId="10" fillId="24" borderId="47" xfId="0" applyNumberFormat="1" applyFont="1" applyFill="1" applyBorder="1" applyAlignment="1">
      <alignment horizontal="right" vertical="center" shrinkToFit="1"/>
    </xf>
    <xf numFmtId="38" fontId="37" fillId="24" borderId="47" xfId="49" applyFont="1" applyFill="1" applyBorder="1" applyAlignment="1">
      <alignment horizontal="right" vertical="center" shrinkToFit="1"/>
    </xf>
    <xf numFmtId="0" fontId="9" fillId="24" borderId="47" xfId="0" applyFont="1" applyFill="1" applyBorder="1" applyAlignment="1">
      <alignment vertical="center"/>
    </xf>
    <xf numFmtId="0" fontId="10" fillId="24" borderId="47" xfId="0" applyFont="1" applyFill="1" applyBorder="1" applyAlignment="1">
      <alignment horizontal="center" shrinkToFit="1"/>
    </xf>
    <xf numFmtId="0" fontId="13" fillId="24" borderId="47" xfId="68" applyFont="1" applyFill="1" applyBorder="1" applyAlignment="1">
      <alignment vertical="center"/>
      <protection/>
    </xf>
    <xf numFmtId="0" fontId="37" fillId="25" borderId="0" xfId="0" applyNumberFormat="1" applyFont="1" applyFill="1" applyBorder="1" applyAlignment="1">
      <alignment horizontal="center" vertical="center" shrinkToFit="1"/>
    </xf>
    <xf numFmtId="38" fontId="42" fillId="26" borderId="90" xfId="0" applyNumberFormat="1" applyFont="1" applyFill="1" applyBorder="1" applyAlignment="1">
      <alignment horizontal="center" vertical="center" shrinkToFit="1"/>
    </xf>
    <xf numFmtId="38" fontId="42" fillId="26" borderId="91" xfId="0" applyNumberFormat="1" applyFont="1" applyFill="1" applyBorder="1" applyAlignment="1">
      <alignment horizontal="center" vertical="center" shrinkToFit="1"/>
    </xf>
    <xf numFmtId="38" fontId="42" fillId="26" borderId="92" xfId="0" applyNumberFormat="1" applyFont="1" applyFill="1" applyBorder="1" applyAlignment="1">
      <alignment horizontal="center" vertical="center" shrinkToFit="1"/>
    </xf>
    <xf numFmtId="38" fontId="42" fillId="25" borderId="0" xfId="0" applyNumberFormat="1" applyFont="1" applyFill="1" applyBorder="1" applyAlignment="1">
      <alignment horizontal="center" vertical="center" shrinkToFit="1"/>
    </xf>
    <xf numFmtId="0" fontId="42" fillId="25" borderId="0" xfId="0" applyNumberFormat="1" applyFont="1" applyFill="1" applyBorder="1" applyAlignment="1">
      <alignment horizontal="center" vertical="center" shrinkToFit="1"/>
    </xf>
    <xf numFmtId="38" fontId="42" fillId="26" borderId="91" xfId="0" applyNumberFormat="1" applyFont="1" applyFill="1" applyBorder="1" applyAlignment="1">
      <alignment horizontal="center" vertical="center" shrinkToFit="1"/>
    </xf>
    <xf numFmtId="0" fontId="30" fillId="25" borderId="115" xfId="0" applyFont="1" applyFill="1" applyBorder="1" applyAlignment="1">
      <alignment horizontal="center" shrinkToFit="1"/>
    </xf>
    <xf numFmtId="38" fontId="42" fillId="26" borderId="87" xfId="0" applyNumberFormat="1" applyFont="1" applyFill="1" applyBorder="1" applyAlignment="1">
      <alignment horizontal="center" vertical="center" shrinkToFit="1"/>
    </xf>
    <xf numFmtId="38" fontId="42" fillId="26" borderId="88" xfId="0" applyNumberFormat="1" applyFont="1" applyFill="1" applyBorder="1" applyAlignment="1">
      <alignment horizontal="center" vertical="center" shrinkToFit="1"/>
    </xf>
    <xf numFmtId="38" fontId="42" fillId="26" borderId="89" xfId="0" applyNumberFormat="1" applyFont="1" applyFill="1" applyBorder="1" applyAlignment="1">
      <alignment horizontal="center" vertical="center" shrinkToFit="1"/>
    </xf>
    <xf numFmtId="38" fontId="42" fillId="26" borderId="88" xfId="0" applyNumberFormat="1" applyFont="1" applyFill="1" applyBorder="1" applyAlignment="1">
      <alignment horizontal="center" vertical="center" shrinkToFit="1"/>
    </xf>
    <xf numFmtId="38" fontId="42" fillId="27" borderId="90" xfId="0" applyNumberFormat="1" applyFont="1" applyFill="1" applyBorder="1" applyAlignment="1">
      <alignment horizontal="center" vertical="center" shrinkToFit="1"/>
    </xf>
    <xf numFmtId="38" fontId="42" fillId="27" borderId="91" xfId="0" applyNumberFormat="1" applyFont="1" applyFill="1" applyBorder="1" applyAlignment="1">
      <alignment horizontal="center" vertical="center" shrinkToFit="1"/>
    </xf>
    <xf numFmtId="38" fontId="42" fillId="27" borderId="92" xfId="0" applyNumberFormat="1" applyFont="1" applyFill="1" applyBorder="1" applyAlignment="1">
      <alignment horizontal="center" vertical="center" shrinkToFit="1"/>
    </xf>
    <xf numFmtId="38" fontId="42" fillId="27" borderId="91" xfId="0" applyNumberFormat="1" applyFont="1" applyFill="1" applyBorder="1" applyAlignment="1">
      <alignment horizontal="center" vertical="center" shrinkToFit="1"/>
    </xf>
    <xf numFmtId="38" fontId="42" fillId="27" borderId="87" xfId="0" applyNumberFormat="1" applyFont="1" applyFill="1" applyBorder="1" applyAlignment="1">
      <alignment horizontal="center" vertical="center" shrinkToFit="1"/>
    </xf>
    <xf numFmtId="38" fontId="42" fillId="27" borderId="88" xfId="0" applyNumberFormat="1" applyFont="1" applyFill="1" applyBorder="1" applyAlignment="1">
      <alignment horizontal="center" vertical="center" shrinkToFit="1"/>
    </xf>
    <xf numFmtId="38" fontId="42" fillId="27" borderId="89" xfId="0" applyNumberFormat="1" applyFont="1" applyFill="1" applyBorder="1" applyAlignment="1">
      <alignment horizontal="center" vertical="center" shrinkToFit="1"/>
    </xf>
    <xf numFmtId="38" fontId="42" fillId="27" borderId="88" xfId="0" applyNumberFormat="1" applyFont="1" applyFill="1" applyBorder="1" applyAlignment="1">
      <alignment horizontal="center" vertical="center" shrinkToFit="1"/>
    </xf>
    <xf numFmtId="0" fontId="46" fillId="26" borderId="90" xfId="0" applyNumberFormat="1" applyFont="1" applyFill="1" applyBorder="1" applyAlignment="1">
      <alignment horizontal="center" vertical="center" shrinkToFit="1"/>
    </xf>
    <xf numFmtId="38" fontId="46" fillId="26" borderId="92" xfId="0" applyNumberFormat="1" applyFont="1" applyFill="1" applyBorder="1" applyAlignment="1">
      <alignment horizontal="center" vertical="center" shrinkToFit="1"/>
    </xf>
    <xf numFmtId="0" fontId="46" fillId="26" borderId="87" xfId="0" applyNumberFormat="1" applyFont="1" applyFill="1" applyBorder="1" applyAlignment="1">
      <alignment horizontal="center" vertical="center" shrinkToFit="1"/>
    </xf>
    <xf numFmtId="38" fontId="46" fillId="26" borderId="89" xfId="0" applyNumberFormat="1" applyFont="1" applyFill="1" applyBorder="1" applyAlignment="1">
      <alignment horizontal="center" vertical="center" shrinkToFit="1"/>
    </xf>
    <xf numFmtId="0" fontId="46" fillId="27" borderId="90" xfId="0" applyNumberFormat="1" applyFont="1" applyFill="1" applyBorder="1" applyAlignment="1">
      <alignment horizontal="center" vertical="center" shrinkToFit="1"/>
    </xf>
    <xf numFmtId="38" fontId="46" fillId="27" borderId="92" xfId="0" applyNumberFormat="1" applyFont="1" applyFill="1" applyBorder="1" applyAlignment="1">
      <alignment horizontal="center" vertical="center" shrinkToFit="1"/>
    </xf>
    <xf numFmtId="0" fontId="46" fillId="27" borderId="87" xfId="0" applyNumberFormat="1" applyFont="1" applyFill="1" applyBorder="1" applyAlignment="1">
      <alignment horizontal="center" vertical="center" shrinkToFit="1"/>
    </xf>
    <xf numFmtId="38" fontId="46" fillId="27" borderId="89" xfId="0" applyNumberFormat="1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2 2" xfId="66"/>
    <cellStyle name="標準 2 2 3" xfId="67"/>
    <cellStyle name="標準 3" xfId="68"/>
    <cellStyle name="標準 4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39"/>
  <sheetViews>
    <sheetView tabSelected="1" view="pageBreakPreview" zoomScaleNormal="75" zoomScaleSheetLayoutView="100" zoomScalePageLayoutView="0" workbookViewId="0" topLeftCell="A1">
      <selection activeCell="C3" sqref="C3"/>
    </sheetView>
  </sheetViews>
  <sheetFormatPr defaultColWidth="8.796875" defaultRowHeight="9" customHeight="1"/>
  <cols>
    <col min="1" max="1" width="2" style="65" customWidth="1"/>
    <col min="2" max="2" width="1.69921875" style="65" customWidth="1"/>
    <col min="3" max="3" width="10.69921875" style="65" customWidth="1"/>
    <col min="4" max="4" width="11.59765625" style="65" customWidth="1"/>
    <col min="5" max="25" width="1.59765625" style="65" customWidth="1"/>
    <col min="26" max="32" width="1.59765625" style="66" customWidth="1"/>
    <col min="33" max="34" width="1.203125" style="65" customWidth="1"/>
    <col min="35" max="35" width="10.69921875" style="65" customWidth="1"/>
    <col min="36" max="36" width="11.59765625" style="65" customWidth="1"/>
    <col min="37" max="49" width="1.59765625" style="65" customWidth="1"/>
    <col min="50" max="60" width="1.59765625" style="64" customWidth="1"/>
    <col min="61" max="64" width="1.203125" style="64" customWidth="1"/>
    <col min="65" max="84" width="1.59765625" style="64" customWidth="1"/>
    <col min="85" max="16384" width="9" style="64" customWidth="1"/>
  </cols>
  <sheetData>
    <row r="1" spans="3:32" ht="16.5" customHeight="1">
      <c r="C1" s="358" t="s">
        <v>398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3"/>
      <c r="Q1" s="73"/>
      <c r="R1" s="73"/>
      <c r="S1" s="72"/>
      <c r="T1" s="72"/>
      <c r="U1" s="72"/>
      <c r="V1" s="72"/>
      <c r="W1" s="72"/>
      <c r="X1" s="72"/>
      <c r="Y1" s="72"/>
      <c r="Z1" s="72"/>
      <c r="AA1" s="95"/>
      <c r="AB1" s="95"/>
      <c r="AC1" s="95"/>
      <c r="AD1" s="95"/>
      <c r="AE1" s="65"/>
      <c r="AF1" s="65"/>
    </row>
    <row r="2" spans="1:49" s="360" customFormat="1" ht="6.7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</row>
    <row r="3" spans="1:49" s="360" customFormat="1" ht="16.5" customHeight="1">
      <c r="A3" s="359"/>
      <c r="B3" s="359"/>
      <c r="C3" s="370" t="s">
        <v>399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</row>
    <row r="4" spans="3:50" s="361" customFormat="1" ht="13.5" customHeight="1">
      <c r="C4" s="362" t="s">
        <v>400</v>
      </c>
      <c r="D4" s="362"/>
      <c r="E4" s="363"/>
      <c r="F4" s="362" t="s">
        <v>401</v>
      </c>
      <c r="G4" s="362"/>
      <c r="H4" s="362"/>
      <c r="I4" s="362"/>
      <c r="J4" s="362"/>
      <c r="K4" s="362"/>
      <c r="L4" s="362"/>
      <c r="M4" s="362"/>
      <c r="N4" s="362"/>
      <c r="O4" s="362"/>
      <c r="P4" s="363"/>
      <c r="Q4" s="362"/>
      <c r="R4" s="362"/>
      <c r="S4" s="363"/>
      <c r="T4" s="362" t="s">
        <v>402</v>
      </c>
      <c r="U4" s="362"/>
      <c r="V4" s="362"/>
      <c r="W4" s="362"/>
      <c r="X4" s="362"/>
      <c r="Y4" s="362"/>
      <c r="Z4" s="362"/>
      <c r="AA4" s="362"/>
      <c r="AB4" s="362"/>
      <c r="AC4" s="362"/>
      <c r="AD4" s="363"/>
      <c r="AE4" s="362"/>
      <c r="AF4" s="362"/>
      <c r="AG4" s="363"/>
      <c r="AH4" s="362" t="s">
        <v>403</v>
      </c>
      <c r="AI4" s="363"/>
      <c r="AJ4" s="362"/>
      <c r="AK4" s="363"/>
      <c r="AL4" s="362" t="s">
        <v>404</v>
      </c>
      <c r="AM4" s="362"/>
      <c r="AN4" s="362"/>
      <c r="AO4" s="362"/>
      <c r="AP4" s="362"/>
      <c r="AQ4" s="362"/>
      <c r="AR4" s="362"/>
      <c r="AS4" s="363"/>
      <c r="AT4" s="362"/>
      <c r="AU4" s="362"/>
      <c r="AV4" s="362"/>
      <c r="AW4" s="362"/>
      <c r="AX4" s="363"/>
    </row>
    <row r="5" spans="3:50" s="361" customFormat="1" ht="16.5" customHeight="1">
      <c r="C5" s="402" t="s">
        <v>393</v>
      </c>
      <c r="D5" s="403" t="s">
        <v>318</v>
      </c>
      <c r="E5" s="382"/>
      <c r="F5" s="383" t="s">
        <v>420</v>
      </c>
      <c r="G5" s="384"/>
      <c r="H5" s="384"/>
      <c r="I5" s="384"/>
      <c r="J5" s="384"/>
      <c r="K5" s="384"/>
      <c r="L5" s="384" t="s">
        <v>322</v>
      </c>
      <c r="M5" s="384"/>
      <c r="N5" s="384"/>
      <c r="O5" s="384"/>
      <c r="P5" s="384"/>
      <c r="Q5" s="384"/>
      <c r="R5" s="385"/>
      <c r="S5" s="386"/>
      <c r="T5" s="383" t="s">
        <v>421</v>
      </c>
      <c r="U5" s="384"/>
      <c r="V5" s="384"/>
      <c r="W5" s="384"/>
      <c r="X5" s="384"/>
      <c r="Y5" s="384"/>
      <c r="Z5" s="384" t="s">
        <v>296</v>
      </c>
      <c r="AA5" s="384"/>
      <c r="AB5" s="384"/>
      <c r="AC5" s="384"/>
      <c r="AD5" s="384"/>
      <c r="AE5" s="384"/>
      <c r="AF5" s="385"/>
      <c r="AG5" s="387"/>
      <c r="AH5" s="383" t="s">
        <v>341</v>
      </c>
      <c r="AI5" s="384"/>
      <c r="AJ5" s="388" t="s">
        <v>325</v>
      </c>
      <c r="AK5" s="389"/>
      <c r="AL5" s="383" t="s">
        <v>345</v>
      </c>
      <c r="AM5" s="384"/>
      <c r="AN5" s="384"/>
      <c r="AO5" s="384"/>
      <c r="AP5" s="384"/>
      <c r="AQ5" s="384"/>
      <c r="AR5" s="384" t="s">
        <v>327</v>
      </c>
      <c r="AS5" s="384"/>
      <c r="AT5" s="384"/>
      <c r="AU5" s="384"/>
      <c r="AV5" s="384"/>
      <c r="AW5" s="384"/>
      <c r="AX5" s="385"/>
    </row>
    <row r="6" spans="3:50" s="361" customFormat="1" ht="16.5" customHeight="1">
      <c r="C6" s="404" t="s">
        <v>394</v>
      </c>
      <c r="D6" s="405" t="s">
        <v>318</v>
      </c>
      <c r="E6" s="382"/>
      <c r="F6" s="390" t="s">
        <v>422</v>
      </c>
      <c r="G6" s="391"/>
      <c r="H6" s="391"/>
      <c r="I6" s="391"/>
      <c r="J6" s="391"/>
      <c r="K6" s="391"/>
      <c r="L6" s="391" t="s">
        <v>349</v>
      </c>
      <c r="M6" s="391"/>
      <c r="N6" s="391"/>
      <c r="O6" s="391"/>
      <c r="P6" s="391"/>
      <c r="Q6" s="391"/>
      <c r="R6" s="392"/>
      <c r="S6" s="386"/>
      <c r="T6" s="390" t="s">
        <v>423</v>
      </c>
      <c r="U6" s="391"/>
      <c r="V6" s="391"/>
      <c r="W6" s="391"/>
      <c r="X6" s="391"/>
      <c r="Y6" s="391"/>
      <c r="Z6" s="391" t="s">
        <v>296</v>
      </c>
      <c r="AA6" s="391"/>
      <c r="AB6" s="391"/>
      <c r="AC6" s="391"/>
      <c r="AD6" s="391"/>
      <c r="AE6" s="391"/>
      <c r="AF6" s="392"/>
      <c r="AG6" s="387"/>
      <c r="AH6" s="390" t="s">
        <v>342</v>
      </c>
      <c r="AI6" s="391"/>
      <c r="AJ6" s="393" t="s">
        <v>325</v>
      </c>
      <c r="AK6" s="389"/>
      <c r="AL6" s="390" t="s">
        <v>346</v>
      </c>
      <c r="AM6" s="391"/>
      <c r="AN6" s="391"/>
      <c r="AO6" s="391"/>
      <c r="AP6" s="391"/>
      <c r="AQ6" s="391"/>
      <c r="AR6" s="391" t="s">
        <v>327</v>
      </c>
      <c r="AS6" s="391"/>
      <c r="AT6" s="391"/>
      <c r="AU6" s="391"/>
      <c r="AV6" s="391"/>
      <c r="AW6" s="391"/>
      <c r="AX6" s="392"/>
    </row>
    <row r="7" spans="3:50" s="371" customFormat="1" ht="13.5" customHeight="1">
      <c r="C7" s="372" t="s">
        <v>405</v>
      </c>
      <c r="D7" s="372"/>
      <c r="E7" s="373"/>
      <c r="F7" s="372" t="s">
        <v>406</v>
      </c>
      <c r="G7" s="372"/>
      <c r="H7" s="372"/>
      <c r="I7" s="372"/>
      <c r="J7" s="372"/>
      <c r="K7" s="372"/>
      <c r="L7" s="372"/>
      <c r="M7" s="372"/>
      <c r="N7" s="372"/>
      <c r="O7" s="372"/>
      <c r="P7" s="373"/>
      <c r="Q7" s="372"/>
      <c r="R7" s="372"/>
      <c r="S7" s="373"/>
      <c r="T7" s="372" t="s">
        <v>407</v>
      </c>
      <c r="U7" s="372"/>
      <c r="V7" s="372"/>
      <c r="W7" s="372"/>
      <c r="X7" s="372"/>
      <c r="Y7" s="372"/>
      <c r="Z7" s="372"/>
      <c r="AA7" s="372"/>
      <c r="AB7" s="372"/>
      <c r="AC7" s="372"/>
      <c r="AD7" s="373"/>
      <c r="AE7" s="372"/>
      <c r="AF7" s="372"/>
      <c r="AG7" s="373"/>
      <c r="AH7" s="372" t="s">
        <v>408</v>
      </c>
      <c r="AI7" s="373"/>
      <c r="AJ7" s="372"/>
      <c r="AK7" s="373"/>
      <c r="AL7" s="372" t="s">
        <v>409</v>
      </c>
      <c r="AM7" s="372"/>
      <c r="AN7" s="372"/>
      <c r="AO7" s="372"/>
      <c r="AP7" s="372"/>
      <c r="AQ7" s="372"/>
      <c r="AR7" s="372"/>
      <c r="AS7" s="373"/>
      <c r="AT7" s="372"/>
      <c r="AU7" s="372"/>
      <c r="AV7" s="372"/>
      <c r="AW7" s="372"/>
      <c r="AX7" s="373"/>
    </row>
    <row r="8" spans="3:50" s="361" customFormat="1" ht="16.5" customHeight="1">
      <c r="C8" s="402" t="s">
        <v>391</v>
      </c>
      <c r="D8" s="403" t="s">
        <v>318</v>
      </c>
      <c r="E8" s="382"/>
      <c r="F8" s="383" t="s">
        <v>424</v>
      </c>
      <c r="G8" s="384"/>
      <c r="H8" s="384"/>
      <c r="I8" s="384"/>
      <c r="J8" s="384"/>
      <c r="K8" s="384"/>
      <c r="L8" s="384" t="s">
        <v>293</v>
      </c>
      <c r="M8" s="384"/>
      <c r="N8" s="384"/>
      <c r="O8" s="384"/>
      <c r="P8" s="384"/>
      <c r="Q8" s="384"/>
      <c r="R8" s="385"/>
      <c r="S8" s="386"/>
      <c r="T8" s="383" t="s">
        <v>425</v>
      </c>
      <c r="U8" s="384"/>
      <c r="V8" s="384"/>
      <c r="W8" s="384"/>
      <c r="X8" s="384"/>
      <c r="Y8" s="384"/>
      <c r="Z8" s="384" t="s">
        <v>54</v>
      </c>
      <c r="AA8" s="384"/>
      <c r="AB8" s="384"/>
      <c r="AC8" s="384"/>
      <c r="AD8" s="384"/>
      <c r="AE8" s="384"/>
      <c r="AF8" s="385"/>
      <c r="AG8" s="387"/>
      <c r="AH8" s="383" t="s">
        <v>426</v>
      </c>
      <c r="AI8" s="384"/>
      <c r="AJ8" s="388" t="s">
        <v>350</v>
      </c>
      <c r="AK8" s="389"/>
      <c r="AL8" s="383" t="s">
        <v>56</v>
      </c>
      <c r="AM8" s="384"/>
      <c r="AN8" s="384"/>
      <c r="AO8" s="384"/>
      <c r="AP8" s="384"/>
      <c r="AQ8" s="384"/>
      <c r="AR8" s="384" t="s">
        <v>322</v>
      </c>
      <c r="AS8" s="384"/>
      <c r="AT8" s="384"/>
      <c r="AU8" s="384"/>
      <c r="AV8" s="384"/>
      <c r="AW8" s="384"/>
      <c r="AX8" s="385"/>
    </row>
    <row r="9" spans="3:50" s="361" customFormat="1" ht="16.5" customHeight="1">
      <c r="C9" s="404" t="s">
        <v>392</v>
      </c>
      <c r="D9" s="405" t="s">
        <v>318</v>
      </c>
      <c r="E9" s="382"/>
      <c r="F9" s="390" t="s">
        <v>427</v>
      </c>
      <c r="G9" s="391"/>
      <c r="H9" s="391"/>
      <c r="I9" s="391"/>
      <c r="J9" s="391"/>
      <c r="K9" s="391"/>
      <c r="L9" s="391" t="s">
        <v>293</v>
      </c>
      <c r="M9" s="391"/>
      <c r="N9" s="391"/>
      <c r="O9" s="391"/>
      <c r="P9" s="391"/>
      <c r="Q9" s="391"/>
      <c r="R9" s="392"/>
      <c r="S9" s="386"/>
      <c r="T9" s="390" t="s">
        <v>428</v>
      </c>
      <c r="U9" s="391"/>
      <c r="V9" s="391"/>
      <c r="W9" s="391"/>
      <c r="X9" s="391"/>
      <c r="Y9" s="391"/>
      <c r="Z9" s="391" t="s">
        <v>54</v>
      </c>
      <c r="AA9" s="391"/>
      <c r="AB9" s="391"/>
      <c r="AC9" s="391"/>
      <c r="AD9" s="391"/>
      <c r="AE9" s="391"/>
      <c r="AF9" s="392"/>
      <c r="AG9" s="387"/>
      <c r="AH9" s="390" t="s">
        <v>429</v>
      </c>
      <c r="AI9" s="391"/>
      <c r="AJ9" s="393" t="s">
        <v>350</v>
      </c>
      <c r="AK9" s="389"/>
      <c r="AL9" s="390" t="s">
        <v>347</v>
      </c>
      <c r="AM9" s="391"/>
      <c r="AN9" s="391"/>
      <c r="AO9" s="391"/>
      <c r="AP9" s="391"/>
      <c r="AQ9" s="391"/>
      <c r="AR9" s="391" t="s">
        <v>322</v>
      </c>
      <c r="AS9" s="391"/>
      <c r="AT9" s="391"/>
      <c r="AU9" s="391"/>
      <c r="AV9" s="391"/>
      <c r="AW9" s="391"/>
      <c r="AX9" s="392"/>
    </row>
    <row r="10" spans="1:49" s="360" customFormat="1" ht="9.7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</row>
    <row r="11" spans="3:50" s="361" customFormat="1" ht="13.5" customHeight="1">
      <c r="C11" s="362" t="s">
        <v>410</v>
      </c>
      <c r="D11" s="362"/>
      <c r="E11" s="363"/>
      <c r="F11" s="362" t="s">
        <v>411</v>
      </c>
      <c r="G11" s="362"/>
      <c r="H11" s="362"/>
      <c r="I11" s="362"/>
      <c r="J11" s="362"/>
      <c r="K11" s="362"/>
      <c r="L11" s="362"/>
      <c r="M11" s="362"/>
      <c r="N11" s="362"/>
      <c r="O11" s="362"/>
      <c r="P11" s="363"/>
      <c r="Q11" s="362"/>
      <c r="R11" s="362"/>
      <c r="S11" s="363"/>
      <c r="T11" s="362" t="s">
        <v>412</v>
      </c>
      <c r="U11" s="362"/>
      <c r="V11" s="362"/>
      <c r="W11" s="362"/>
      <c r="X11" s="362"/>
      <c r="Y11" s="362"/>
      <c r="Z11" s="362"/>
      <c r="AA11" s="362"/>
      <c r="AB11" s="362"/>
      <c r="AC11" s="362"/>
      <c r="AD11" s="363"/>
      <c r="AE11" s="362"/>
      <c r="AF11" s="362"/>
      <c r="AG11" s="363"/>
      <c r="AH11" s="362" t="s">
        <v>413</v>
      </c>
      <c r="AI11" s="363"/>
      <c r="AJ11" s="362"/>
      <c r="AK11" s="363"/>
      <c r="AL11" s="362" t="s">
        <v>414</v>
      </c>
      <c r="AM11" s="362"/>
      <c r="AN11" s="362"/>
      <c r="AO11" s="362"/>
      <c r="AP11" s="362"/>
      <c r="AQ11" s="362"/>
      <c r="AR11" s="362"/>
      <c r="AS11" s="363"/>
      <c r="AT11" s="362"/>
      <c r="AU11" s="362"/>
      <c r="AV11" s="362"/>
      <c r="AW11" s="362"/>
      <c r="AX11" s="363"/>
    </row>
    <row r="12" spans="3:50" s="361" customFormat="1" ht="16.5" customHeight="1">
      <c r="C12" s="406" t="s">
        <v>352</v>
      </c>
      <c r="D12" s="407" t="s">
        <v>353</v>
      </c>
      <c r="E12" s="382"/>
      <c r="F12" s="394" t="s">
        <v>430</v>
      </c>
      <c r="G12" s="395"/>
      <c r="H12" s="395"/>
      <c r="I12" s="395"/>
      <c r="J12" s="395"/>
      <c r="K12" s="395"/>
      <c r="L12" s="395" t="s">
        <v>431</v>
      </c>
      <c r="M12" s="395"/>
      <c r="N12" s="395"/>
      <c r="O12" s="395"/>
      <c r="P12" s="395"/>
      <c r="Q12" s="395"/>
      <c r="R12" s="396"/>
      <c r="S12" s="386"/>
      <c r="T12" s="394" t="s">
        <v>358</v>
      </c>
      <c r="U12" s="395"/>
      <c r="V12" s="395"/>
      <c r="W12" s="395"/>
      <c r="X12" s="395"/>
      <c r="Y12" s="395"/>
      <c r="Z12" s="395" t="s">
        <v>307</v>
      </c>
      <c r="AA12" s="395"/>
      <c r="AB12" s="395"/>
      <c r="AC12" s="395"/>
      <c r="AD12" s="395"/>
      <c r="AE12" s="395"/>
      <c r="AF12" s="396"/>
      <c r="AG12" s="387"/>
      <c r="AH12" s="394" t="s">
        <v>364</v>
      </c>
      <c r="AI12" s="395"/>
      <c r="AJ12" s="397" t="s">
        <v>316</v>
      </c>
      <c r="AK12" s="389"/>
      <c r="AL12" s="394" t="s">
        <v>366</v>
      </c>
      <c r="AM12" s="395"/>
      <c r="AN12" s="395"/>
      <c r="AO12" s="395"/>
      <c r="AP12" s="395"/>
      <c r="AQ12" s="395"/>
      <c r="AR12" s="395" t="s">
        <v>344</v>
      </c>
      <c r="AS12" s="395"/>
      <c r="AT12" s="395"/>
      <c r="AU12" s="395"/>
      <c r="AV12" s="395"/>
      <c r="AW12" s="395"/>
      <c r="AX12" s="396"/>
    </row>
    <row r="13" spans="3:50" s="361" customFormat="1" ht="16.5" customHeight="1">
      <c r="C13" s="408" t="s">
        <v>354</v>
      </c>
      <c r="D13" s="409" t="s">
        <v>329</v>
      </c>
      <c r="E13" s="382"/>
      <c r="F13" s="398" t="s">
        <v>432</v>
      </c>
      <c r="G13" s="399"/>
      <c r="H13" s="399"/>
      <c r="I13" s="399"/>
      <c r="J13" s="399"/>
      <c r="K13" s="399"/>
      <c r="L13" s="399" t="s">
        <v>431</v>
      </c>
      <c r="M13" s="399"/>
      <c r="N13" s="399"/>
      <c r="O13" s="399"/>
      <c r="P13" s="399"/>
      <c r="Q13" s="399"/>
      <c r="R13" s="400"/>
      <c r="S13" s="386"/>
      <c r="T13" s="398" t="s">
        <v>359</v>
      </c>
      <c r="U13" s="399"/>
      <c r="V13" s="399"/>
      <c r="W13" s="399"/>
      <c r="X13" s="399"/>
      <c r="Y13" s="399"/>
      <c r="Z13" s="399" t="s">
        <v>360</v>
      </c>
      <c r="AA13" s="399"/>
      <c r="AB13" s="399"/>
      <c r="AC13" s="399"/>
      <c r="AD13" s="399"/>
      <c r="AE13" s="399"/>
      <c r="AF13" s="400"/>
      <c r="AG13" s="387"/>
      <c r="AH13" s="398" t="s">
        <v>365</v>
      </c>
      <c r="AI13" s="399"/>
      <c r="AJ13" s="401" t="s">
        <v>316</v>
      </c>
      <c r="AK13" s="389"/>
      <c r="AL13" s="398" t="s">
        <v>367</v>
      </c>
      <c r="AM13" s="399"/>
      <c r="AN13" s="399"/>
      <c r="AO13" s="399"/>
      <c r="AP13" s="399"/>
      <c r="AQ13" s="399"/>
      <c r="AR13" s="399" t="s">
        <v>344</v>
      </c>
      <c r="AS13" s="399"/>
      <c r="AT13" s="399"/>
      <c r="AU13" s="399"/>
      <c r="AV13" s="399"/>
      <c r="AW13" s="399"/>
      <c r="AX13" s="400"/>
    </row>
    <row r="14" spans="3:50" s="371" customFormat="1" ht="13.5" customHeight="1">
      <c r="C14" s="372" t="s">
        <v>415</v>
      </c>
      <c r="D14" s="372"/>
      <c r="E14" s="373"/>
      <c r="F14" s="372" t="s">
        <v>416</v>
      </c>
      <c r="G14" s="372"/>
      <c r="H14" s="372"/>
      <c r="I14" s="372"/>
      <c r="J14" s="372"/>
      <c r="K14" s="372"/>
      <c r="L14" s="372"/>
      <c r="M14" s="372"/>
      <c r="N14" s="372"/>
      <c r="O14" s="372"/>
      <c r="P14" s="373"/>
      <c r="Q14" s="372"/>
      <c r="R14" s="372"/>
      <c r="S14" s="373"/>
      <c r="T14" s="372" t="s">
        <v>417</v>
      </c>
      <c r="U14" s="372"/>
      <c r="V14" s="372"/>
      <c r="W14" s="372"/>
      <c r="X14" s="372"/>
      <c r="Y14" s="372"/>
      <c r="Z14" s="372"/>
      <c r="AA14" s="372"/>
      <c r="AB14" s="372"/>
      <c r="AC14" s="372"/>
      <c r="AD14" s="373"/>
      <c r="AE14" s="372"/>
      <c r="AF14" s="372"/>
      <c r="AG14" s="373"/>
      <c r="AH14" s="372" t="s">
        <v>418</v>
      </c>
      <c r="AI14" s="373"/>
      <c r="AJ14" s="372"/>
      <c r="AK14" s="373"/>
      <c r="AL14" s="372" t="s">
        <v>419</v>
      </c>
      <c r="AM14" s="372"/>
      <c r="AN14" s="372"/>
      <c r="AO14" s="372"/>
      <c r="AP14" s="372"/>
      <c r="AQ14" s="372"/>
      <c r="AR14" s="372"/>
      <c r="AS14" s="373"/>
      <c r="AT14" s="372"/>
      <c r="AU14" s="372"/>
      <c r="AV14" s="372"/>
      <c r="AW14" s="372"/>
      <c r="AX14" s="373"/>
    </row>
    <row r="15" spans="3:50" s="361" customFormat="1" ht="16.5" customHeight="1">
      <c r="C15" s="406" t="s">
        <v>348</v>
      </c>
      <c r="D15" s="407" t="s">
        <v>349</v>
      </c>
      <c r="E15" s="382"/>
      <c r="F15" s="394" t="s">
        <v>433</v>
      </c>
      <c r="G15" s="395"/>
      <c r="H15" s="395"/>
      <c r="I15" s="395"/>
      <c r="J15" s="395"/>
      <c r="K15" s="395"/>
      <c r="L15" s="395" t="s">
        <v>322</v>
      </c>
      <c r="M15" s="395"/>
      <c r="N15" s="395"/>
      <c r="O15" s="395"/>
      <c r="P15" s="395"/>
      <c r="Q15" s="395"/>
      <c r="R15" s="396"/>
      <c r="S15" s="386"/>
      <c r="T15" s="394" t="s">
        <v>355</v>
      </c>
      <c r="U15" s="395"/>
      <c r="V15" s="395"/>
      <c r="W15" s="395"/>
      <c r="X15" s="395"/>
      <c r="Y15" s="395"/>
      <c r="Z15" s="395" t="s">
        <v>356</v>
      </c>
      <c r="AA15" s="395"/>
      <c r="AB15" s="395"/>
      <c r="AC15" s="395"/>
      <c r="AD15" s="395"/>
      <c r="AE15" s="395"/>
      <c r="AF15" s="396"/>
      <c r="AG15" s="387"/>
      <c r="AH15" s="394" t="s">
        <v>361</v>
      </c>
      <c r="AI15" s="395"/>
      <c r="AJ15" s="397" t="s">
        <v>317</v>
      </c>
      <c r="AK15" s="389"/>
      <c r="AL15" s="394" t="s">
        <v>368</v>
      </c>
      <c r="AM15" s="395"/>
      <c r="AN15" s="395"/>
      <c r="AO15" s="395"/>
      <c r="AP15" s="395"/>
      <c r="AQ15" s="395"/>
      <c r="AR15" s="395" t="s">
        <v>363</v>
      </c>
      <c r="AS15" s="395"/>
      <c r="AT15" s="395"/>
      <c r="AU15" s="395"/>
      <c r="AV15" s="395"/>
      <c r="AW15" s="395"/>
      <c r="AX15" s="396"/>
    </row>
    <row r="16" spans="3:50" s="361" customFormat="1" ht="16.5" customHeight="1">
      <c r="C16" s="408" t="s">
        <v>351</v>
      </c>
      <c r="D16" s="409" t="s">
        <v>310</v>
      </c>
      <c r="E16" s="382"/>
      <c r="F16" s="398" t="s">
        <v>434</v>
      </c>
      <c r="G16" s="399"/>
      <c r="H16" s="399"/>
      <c r="I16" s="399"/>
      <c r="J16" s="399"/>
      <c r="K16" s="399"/>
      <c r="L16" s="399" t="s">
        <v>322</v>
      </c>
      <c r="M16" s="399"/>
      <c r="N16" s="399"/>
      <c r="O16" s="399"/>
      <c r="P16" s="399"/>
      <c r="Q16" s="399"/>
      <c r="R16" s="400"/>
      <c r="S16" s="386"/>
      <c r="T16" s="398" t="s">
        <v>357</v>
      </c>
      <c r="U16" s="399"/>
      <c r="V16" s="399"/>
      <c r="W16" s="399"/>
      <c r="X16" s="399"/>
      <c r="Y16" s="399"/>
      <c r="Z16" s="399" t="s">
        <v>343</v>
      </c>
      <c r="AA16" s="399"/>
      <c r="AB16" s="399"/>
      <c r="AC16" s="399"/>
      <c r="AD16" s="399"/>
      <c r="AE16" s="399"/>
      <c r="AF16" s="400"/>
      <c r="AG16" s="387"/>
      <c r="AH16" s="398" t="s">
        <v>362</v>
      </c>
      <c r="AI16" s="399"/>
      <c r="AJ16" s="401" t="s">
        <v>317</v>
      </c>
      <c r="AK16" s="389"/>
      <c r="AL16" s="398" t="s">
        <v>369</v>
      </c>
      <c r="AM16" s="399"/>
      <c r="AN16" s="399"/>
      <c r="AO16" s="399"/>
      <c r="AP16" s="399"/>
      <c r="AQ16" s="399"/>
      <c r="AR16" s="399" t="s">
        <v>363</v>
      </c>
      <c r="AS16" s="399"/>
      <c r="AT16" s="399"/>
      <c r="AU16" s="399"/>
      <c r="AV16" s="399"/>
      <c r="AW16" s="399"/>
      <c r="AX16" s="400"/>
    </row>
    <row r="17" spans="1:49" s="360" customFormat="1" ht="7.5" customHeight="1" thickBot="1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</row>
    <row r="18" spans="1:67" ht="15" customHeight="1">
      <c r="A18" s="364"/>
      <c r="B18" s="364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6"/>
      <c r="Q18" s="366"/>
      <c r="R18" s="366"/>
      <c r="S18" s="367"/>
      <c r="T18" s="367"/>
      <c r="U18" s="367"/>
      <c r="V18" s="367"/>
      <c r="W18" s="367"/>
      <c r="X18" s="367"/>
      <c r="Y18" s="367"/>
      <c r="Z18" s="367"/>
      <c r="AA18" s="368"/>
      <c r="AB18" s="368"/>
      <c r="AC18" s="368"/>
      <c r="AD18" s="368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</row>
    <row r="19" spans="3:56" ht="15" customHeight="1">
      <c r="C19" s="208" t="str">
        <f>C49</f>
        <v>島村尚希</v>
      </c>
      <c r="D19" s="209" t="str">
        <f>D49</f>
        <v>みかん</v>
      </c>
      <c r="E19" s="262" t="s">
        <v>66</v>
      </c>
      <c r="F19" s="263"/>
      <c r="G19" s="263"/>
      <c r="H19" s="264"/>
      <c r="I19" s="86"/>
      <c r="J19" s="86"/>
      <c r="K19" s="86"/>
      <c r="L19" s="86"/>
      <c r="M19" s="86"/>
      <c r="N19" s="86"/>
      <c r="O19" s="86"/>
      <c r="P19" s="242" t="s">
        <v>377</v>
      </c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</row>
    <row r="20" spans="3:56" ht="15" customHeight="1" thickBot="1">
      <c r="C20" s="210" t="str">
        <f>C50</f>
        <v>赤崎翔太</v>
      </c>
      <c r="D20" s="211" t="str">
        <f>D50</f>
        <v>みかん</v>
      </c>
      <c r="E20" s="249"/>
      <c r="F20" s="250"/>
      <c r="G20" s="250"/>
      <c r="H20" s="251"/>
      <c r="I20" s="158"/>
      <c r="J20" s="158"/>
      <c r="K20" s="158"/>
      <c r="L20" s="159">
        <v>26</v>
      </c>
      <c r="M20" s="160">
        <v>10</v>
      </c>
      <c r="N20" s="88"/>
      <c r="O20" s="86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</row>
    <row r="21" spans="3:49" ht="15" customHeight="1" thickTop="1">
      <c r="C21" s="212" t="str">
        <f>AI40</f>
        <v>浮橋一弥</v>
      </c>
      <c r="D21" s="213" t="str">
        <f>AJ40</f>
        <v>みかん</v>
      </c>
      <c r="E21" s="243" t="s">
        <v>65</v>
      </c>
      <c r="F21" s="244"/>
      <c r="G21" s="244"/>
      <c r="H21" s="245"/>
      <c r="I21" s="161"/>
      <c r="J21" s="161"/>
      <c r="K21" s="161"/>
      <c r="L21" s="162">
        <v>28</v>
      </c>
      <c r="M21" s="197">
        <v>21</v>
      </c>
      <c r="N21" s="159"/>
      <c r="O21" s="160"/>
      <c r="AB21" s="91"/>
      <c r="AC21" s="91"/>
      <c r="AD21" s="91"/>
      <c r="AE21" s="67"/>
      <c r="AF21" s="67"/>
      <c r="AG21" s="67"/>
      <c r="AV21" s="64"/>
      <c r="AW21" s="64"/>
    </row>
    <row r="22" spans="3:49" ht="15" customHeight="1" thickBot="1">
      <c r="C22" s="214" t="str">
        <f>AI41</f>
        <v>伊東千磨</v>
      </c>
      <c r="D22" s="215" t="str">
        <f>AJ41</f>
        <v>クラレ</v>
      </c>
      <c r="E22" s="246"/>
      <c r="F22" s="247"/>
      <c r="G22" s="247"/>
      <c r="H22" s="248"/>
      <c r="I22" s="92"/>
      <c r="J22" s="162">
        <v>11</v>
      </c>
      <c r="K22" s="164">
        <v>16</v>
      </c>
      <c r="L22" s="192"/>
      <c r="M22" s="190"/>
      <c r="N22" s="92"/>
      <c r="O22" s="166"/>
      <c r="AB22" s="67"/>
      <c r="AC22" s="65"/>
      <c r="AD22" s="65"/>
      <c r="AE22" s="65"/>
      <c r="AF22" s="65"/>
      <c r="AV22" s="64"/>
      <c r="AW22" s="64"/>
    </row>
    <row r="23" spans="3:49" ht="15" customHeight="1" thickBot="1" thickTop="1">
      <c r="C23" s="216" t="str">
        <f>C43</f>
        <v>平塚祐也</v>
      </c>
      <c r="D23" s="217" t="str">
        <f>D43</f>
        <v>みかん</v>
      </c>
      <c r="E23" s="249" t="s">
        <v>64</v>
      </c>
      <c r="F23" s="250"/>
      <c r="G23" s="250"/>
      <c r="H23" s="251"/>
      <c r="I23" s="188"/>
      <c r="J23" s="189">
        <v>21</v>
      </c>
      <c r="K23" s="190">
        <v>21</v>
      </c>
      <c r="L23" s="92"/>
      <c r="M23" s="92"/>
      <c r="N23" s="92"/>
      <c r="O23" s="166"/>
      <c r="P23" s="88"/>
      <c r="Q23" s="88"/>
      <c r="R23" s="86"/>
      <c r="S23" s="93" t="s">
        <v>27</v>
      </c>
      <c r="T23" s="89"/>
      <c r="X23" s="66"/>
      <c r="Y23" s="66"/>
      <c r="AC23" s="91"/>
      <c r="AD23" s="65"/>
      <c r="AE23" s="65"/>
      <c r="AF23" s="65"/>
      <c r="AW23" s="64"/>
    </row>
    <row r="24" spans="3:53" ht="15" customHeight="1" thickBot="1" thickTop="1">
      <c r="C24" s="210" t="str">
        <f>C44</f>
        <v>深澤優希</v>
      </c>
      <c r="D24" s="211" t="str">
        <f>D44</f>
        <v>みかん</v>
      </c>
      <c r="E24" s="249"/>
      <c r="F24" s="250"/>
      <c r="G24" s="250"/>
      <c r="H24" s="251"/>
      <c r="I24" s="92"/>
      <c r="J24" s="92"/>
      <c r="K24" s="92"/>
      <c r="L24" s="162"/>
      <c r="M24" s="162"/>
      <c r="N24" s="162"/>
      <c r="O24" s="163"/>
      <c r="P24" s="88">
        <v>15</v>
      </c>
      <c r="Q24" s="88">
        <v>21</v>
      </c>
      <c r="R24" s="86">
        <v>14</v>
      </c>
      <c r="S24" s="289" t="str">
        <f>C25</f>
        <v>新居良紀</v>
      </c>
      <c r="T24" s="290"/>
      <c r="U24" s="290"/>
      <c r="V24" s="290"/>
      <c r="W24" s="290"/>
      <c r="X24" s="290"/>
      <c r="Y24" s="290"/>
      <c r="Z24" s="291" t="str">
        <f>D25</f>
        <v>みかん</v>
      </c>
      <c r="AA24" s="290"/>
      <c r="AB24" s="290"/>
      <c r="AC24" s="290"/>
      <c r="AD24" s="290"/>
      <c r="AE24" s="290"/>
      <c r="AF24" s="290"/>
      <c r="AG24" s="292"/>
      <c r="AH24" s="69"/>
      <c r="AX24" s="65"/>
      <c r="AY24" s="65"/>
      <c r="AZ24" s="65"/>
      <c r="BA24" s="65"/>
    </row>
    <row r="25" spans="3:53" ht="15" customHeight="1" thickBot="1" thickTop="1">
      <c r="C25" s="212" t="str">
        <f>C34</f>
        <v>新居良紀</v>
      </c>
      <c r="D25" s="213" t="str">
        <f>D34</f>
        <v>みかん</v>
      </c>
      <c r="E25" s="243" t="s">
        <v>62</v>
      </c>
      <c r="F25" s="244"/>
      <c r="G25" s="244"/>
      <c r="H25" s="245"/>
      <c r="I25" s="92"/>
      <c r="J25" s="92"/>
      <c r="K25" s="92"/>
      <c r="L25" s="162"/>
      <c r="M25" s="162"/>
      <c r="N25" s="162"/>
      <c r="O25" s="197"/>
      <c r="P25" s="200">
        <v>21</v>
      </c>
      <c r="Q25" s="201">
        <v>12</v>
      </c>
      <c r="R25" s="202">
        <v>21</v>
      </c>
      <c r="S25" s="269" t="str">
        <f>C26</f>
        <v>青野大喜</v>
      </c>
      <c r="T25" s="270"/>
      <c r="U25" s="270"/>
      <c r="V25" s="270"/>
      <c r="W25" s="270"/>
      <c r="X25" s="270"/>
      <c r="Y25" s="270"/>
      <c r="Z25" s="271" t="str">
        <f>D26</f>
        <v>みかん</v>
      </c>
      <c r="AA25" s="271"/>
      <c r="AB25" s="271"/>
      <c r="AC25" s="271"/>
      <c r="AD25" s="271"/>
      <c r="AE25" s="271"/>
      <c r="AF25" s="271"/>
      <c r="AG25" s="272"/>
      <c r="AH25" s="69"/>
      <c r="AX25" s="65"/>
      <c r="AY25" s="65"/>
      <c r="AZ25" s="65"/>
      <c r="BA25" s="65"/>
    </row>
    <row r="26" spans="3:53" ht="15" customHeight="1" thickBot="1" thickTop="1">
      <c r="C26" s="214" t="str">
        <f>C35</f>
        <v>青野大喜</v>
      </c>
      <c r="D26" s="215" t="str">
        <f>D35</f>
        <v>みかん</v>
      </c>
      <c r="E26" s="246"/>
      <c r="F26" s="247"/>
      <c r="G26" s="247"/>
      <c r="H26" s="248"/>
      <c r="I26" s="185"/>
      <c r="J26" s="186">
        <v>21</v>
      </c>
      <c r="K26" s="187">
        <v>21</v>
      </c>
      <c r="L26" s="86"/>
      <c r="M26" s="86"/>
      <c r="N26" s="86"/>
      <c r="O26" s="204"/>
      <c r="P26" s="88"/>
      <c r="Q26" s="88"/>
      <c r="R26" s="86"/>
      <c r="S26" s="273" t="s">
        <v>26</v>
      </c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68"/>
      <c r="AX26" s="65"/>
      <c r="AY26" s="65"/>
      <c r="AZ26" s="65"/>
      <c r="BA26" s="65"/>
    </row>
    <row r="27" spans="3:49" ht="15" customHeight="1" thickTop="1">
      <c r="C27" s="212" t="str">
        <f>C52</f>
        <v>森　勇気</v>
      </c>
      <c r="D27" s="213" t="str">
        <f>D52</f>
        <v>TEAM BLOWIN</v>
      </c>
      <c r="E27" s="243" t="s">
        <v>63</v>
      </c>
      <c r="F27" s="244"/>
      <c r="G27" s="244"/>
      <c r="H27" s="245"/>
      <c r="I27" s="92"/>
      <c r="J27" s="162">
        <v>7</v>
      </c>
      <c r="K27" s="184" t="s">
        <v>397</v>
      </c>
      <c r="L27" s="195"/>
      <c r="M27" s="196"/>
      <c r="N27" s="175"/>
      <c r="O27" s="205"/>
      <c r="P27" s="88"/>
      <c r="Q27" s="88"/>
      <c r="R27" s="86"/>
      <c r="S27" s="274" t="str">
        <f>C23</f>
        <v>平塚祐也</v>
      </c>
      <c r="T27" s="275"/>
      <c r="U27" s="275"/>
      <c r="V27" s="275"/>
      <c r="W27" s="275"/>
      <c r="X27" s="275"/>
      <c r="Y27" s="275"/>
      <c r="Z27" s="276" t="str">
        <f>D23</f>
        <v>みかん</v>
      </c>
      <c r="AA27" s="276"/>
      <c r="AB27" s="276"/>
      <c r="AC27" s="276"/>
      <c r="AD27" s="276"/>
      <c r="AE27" s="276"/>
      <c r="AF27" s="276"/>
      <c r="AG27" s="277"/>
      <c r="AN27" s="64"/>
      <c r="AO27" s="64"/>
      <c r="AP27" s="64"/>
      <c r="AQ27" s="64"/>
      <c r="AR27" s="64"/>
      <c r="AS27" s="64"/>
      <c r="AT27" s="64"/>
      <c r="AU27" s="64"/>
      <c r="AV27" s="64"/>
      <c r="AW27" s="64"/>
    </row>
    <row r="28" spans="3:49" ht="15" customHeight="1" thickBot="1">
      <c r="C28" s="214" t="str">
        <f>C53</f>
        <v>加地龍太</v>
      </c>
      <c r="D28" s="215" t="str">
        <f>D53</f>
        <v>YONDEN</v>
      </c>
      <c r="E28" s="246"/>
      <c r="F28" s="247"/>
      <c r="G28" s="247"/>
      <c r="H28" s="248"/>
      <c r="I28" s="168"/>
      <c r="J28" s="168"/>
      <c r="K28" s="168">
        <v>18</v>
      </c>
      <c r="L28" s="162">
        <v>21</v>
      </c>
      <c r="M28" s="197">
        <v>21</v>
      </c>
      <c r="N28" s="206"/>
      <c r="O28" s="207"/>
      <c r="P28" s="86"/>
      <c r="Q28" s="86"/>
      <c r="R28" s="86"/>
      <c r="S28" s="269" t="str">
        <f>C24</f>
        <v>深澤優希</v>
      </c>
      <c r="T28" s="270"/>
      <c r="U28" s="270"/>
      <c r="V28" s="270"/>
      <c r="W28" s="270"/>
      <c r="X28" s="270"/>
      <c r="Y28" s="270"/>
      <c r="Z28" s="286" t="str">
        <f>D24</f>
        <v>みかん</v>
      </c>
      <c r="AA28" s="286"/>
      <c r="AB28" s="286"/>
      <c r="AC28" s="286"/>
      <c r="AD28" s="286"/>
      <c r="AE28" s="286"/>
      <c r="AF28" s="286"/>
      <c r="AG28" s="287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</row>
    <row r="29" spans="3:49" ht="15" customHeight="1" thickTop="1">
      <c r="C29" s="216" t="str">
        <f>AI34</f>
        <v>加藤正悟</v>
      </c>
      <c r="D29" s="217" t="str">
        <f>AJ34</f>
        <v>みかん</v>
      </c>
      <c r="E29" s="249" t="s">
        <v>61</v>
      </c>
      <c r="F29" s="250"/>
      <c r="G29" s="250"/>
      <c r="H29" s="251"/>
      <c r="I29" s="161"/>
      <c r="J29" s="161"/>
      <c r="K29" s="161">
        <v>21</v>
      </c>
      <c r="L29" s="169">
        <v>18</v>
      </c>
      <c r="M29" s="170">
        <v>15</v>
      </c>
      <c r="N29" s="179"/>
      <c r="O29" s="179"/>
      <c r="Z29" s="65"/>
      <c r="AA29" s="65"/>
      <c r="AB29" s="65"/>
      <c r="AC29" s="65"/>
      <c r="AD29" s="65"/>
      <c r="AE29" s="65"/>
      <c r="AF29" s="65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</row>
    <row r="30" spans="3:49" ht="15" customHeight="1">
      <c r="C30" s="218" t="str">
        <f>AI35</f>
        <v>村上泰次郎</v>
      </c>
      <c r="D30" s="219" t="str">
        <f>AJ35</f>
        <v>ｽﾏｯｼｭ</v>
      </c>
      <c r="E30" s="342"/>
      <c r="F30" s="343"/>
      <c r="G30" s="343"/>
      <c r="H30" s="344"/>
      <c r="I30" s="129"/>
      <c r="J30" s="129"/>
      <c r="K30" s="129"/>
      <c r="L30" s="86"/>
      <c r="M30" s="86"/>
      <c r="N30" s="179"/>
      <c r="O30" s="179"/>
      <c r="Z30" s="65"/>
      <c r="AA30" s="65"/>
      <c r="AB30" s="65"/>
      <c r="AC30" s="65"/>
      <c r="AD30" s="65"/>
      <c r="AE30" s="65"/>
      <c r="AF30" s="65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</row>
    <row r="31" spans="3:41" ht="4.5" customHeight="1" thickBot="1">
      <c r="C31" s="67"/>
      <c r="D31" s="71"/>
      <c r="E31" s="71"/>
      <c r="F31" s="71"/>
      <c r="G31" s="71"/>
      <c r="H31" s="71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121"/>
      <c r="T31" s="121"/>
      <c r="U31" s="121"/>
      <c r="V31" s="121"/>
      <c r="W31" s="121"/>
      <c r="X31" s="68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</row>
    <row r="32" spans="3:65" ht="10.5" customHeight="1">
      <c r="C32" s="255" t="s">
        <v>10</v>
      </c>
      <c r="D32" s="256"/>
      <c r="E32" s="259" t="str">
        <f>C34</f>
        <v>新居良紀</v>
      </c>
      <c r="F32" s="233"/>
      <c r="G32" s="233"/>
      <c r="H32" s="234"/>
      <c r="I32" s="232" t="str">
        <f>C37</f>
        <v>曽我部雅勝</v>
      </c>
      <c r="J32" s="233"/>
      <c r="K32" s="233"/>
      <c r="L32" s="234"/>
      <c r="M32" s="232" t="str">
        <f>C40</f>
        <v>横関　勝</v>
      </c>
      <c r="N32" s="233"/>
      <c r="O32" s="233"/>
      <c r="P32" s="234"/>
      <c r="Q32" s="232" t="str">
        <f>C43</f>
        <v>平塚祐也</v>
      </c>
      <c r="R32" s="233"/>
      <c r="S32" s="233"/>
      <c r="T32" s="260"/>
      <c r="U32" s="230" t="s">
        <v>0</v>
      </c>
      <c r="V32" s="261"/>
      <c r="W32" s="261"/>
      <c r="X32" s="231"/>
      <c r="Y32" s="9"/>
      <c r="Z32" s="305" t="s">
        <v>2</v>
      </c>
      <c r="AA32" s="307"/>
      <c r="AB32" s="305" t="s">
        <v>3</v>
      </c>
      <c r="AC32" s="306"/>
      <c r="AD32" s="307"/>
      <c r="AE32" s="305" t="s">
        <v>4</v>
      </c>
      <c r="AF32" s="306"/>
      <c r="AG32" s="307"/>
      <c r="AH32" s="64"/>
      <c r="AI32" s="255" t="s">
        <v>25</v>
      </c>
      <c r="AJ32" s="256"/>
      <c r="AK32" s="259" t="str">
        <f>AI34</f>
        <v>加藤正悟</v>
      </c>
      <c r="AL32" s="233"/>
      <c r="AM32" s="233"/>
      <c r="AN32" s="234"/>
      <c r="AO32" s="232" t="str">
        <f>AI37</f>
        <v>森井　廉</v>
      </c>
      <c r="AP32" s="233"/>
      <c r="AQ32" s="233"/>
      <c r="AR32" s="234"/>
      <c r="AS32" s="232" t="str">
        <f>AI40</f>
        <v>浮橋一弥</v>
      </c>
      <c r="AT32" s="233"/>
      <c r="AU32" s="233"/>
      <c r="AV32" s="234"/>
      <c r="AW32" s="232" t="str">
        <f>AI43</f>
        <v>近藤康太</v>
      </c>
      <c r="AX32" s="233"/>
      <c r="AY32" s="233"/>
      <c r="AZ32" s="260"/>
      <c r="BA32" s="230" t="s">
        <v>0</v>
      </c>
      <c r="BB32" s="261"/>
      <c r="BC32" s="261"/>
      <c r="BD32" s="231"/>
      <c r="BE32" s="9"/>
      <c r="BF32" s="305" t="s">
        <v>2</v>
      </c>
      <c r="BG32" s="307"/>
      <c r="BH32" s="305" t="s">
        <v>3</v>
      </c>
      <c r="BI32" s="306"/>
      <c r="BJ32" s="307"/>
      <c r="BK32" s="305" t="s">
        <v>4</v>
      </c>
      <c r="BL32" s="306"/>
      <c r="BM32" s="307"/>
    </row>
    <row r="33" spans="3:65" ht="10.5" customHeight="1" thickBot="1">
      <c r="C33" s="257"/>
      <c r="D33" s="258"/>
      <c r="E33" s="265" t="str">
        <f>C35</f>
        <v>青野大喜</v>
      </c>
      <c r="F33" s="236"/>
      <c r="G33" s="236"/>
      <c r="H33" s="237"/>
      <c r="I33" s="235" t="str">
        <f>C38</f>
        <v>上田太生</v>
      </c>
      <c r="J33" s="236"/>
      <c r="K33" s="236"/>
      <c r="L33" s="237"/>
      <c r="M33" s="235" t="str">
        <f>C41</f>
        <v>折目伸司</v>
      </c>
      <c r="N33" s="236"/>
      <c r="O33" s="236"/>
      <c r="P33" s="237"/>
      <c r="Q33" s="235" t="str">
        <f>C44</f>
        <v>深澤優希</v>
      </c>
      <c r="R33" s="236"/>
      <c r="S33" s="236"/>
      <c r="T33" s="238"/>
      <c r="U33" s="239" t="s">
        <v>1</v>
      </c>
      <c r="V33" s="240"/>
      <c r="W33" s="240"/>
      <c r="X33" s="241"/>
      <c r="Y33" s="9"/>
      <c r="Z33" s="7" t="s">
        <v>5</v>
      </c>
      <c r="AA33" s="3" t="s">
        <v>6</v>
      </c>
      <c r="AB33" s="7" t="s">
        <v>40</v>
      </c>
      <c r="AC33" s="3" t="s">
        <v>7</v>
      </c>
      <c r="AD33" s="4" t="s">
        <v>8</v>
      </c>
      <c r="AE33" s="3" t="s">
        <v>40</v>
      </c>
      <c r="AF33" s="3" t="s">
        <v>7</v>
      </c>
      <c r="AG33" s="4" t="s">
        <v>8</v>
      </c>
      <c r="AH33" s="64"/>
      <c r="AI33" s="257"/>
      <c r="AJ33" s="258"/>
      <c r="AK33" s="265" t="str">
        <f>AI35</f>
        <v>村上泰次郎</v>
      </c>
      <c r="AL33" s="236"/>
      <c r="AM33" s="236"/>
      <c r="AN33" s="237"/>
      <c r="AO33" s="235" t="str">
        <f>AI38</f>
        <v>田辺晃士</v>
      </c>
      <c r="AP33" s="236"/>
      <c r="AQ33" s="236"/>
      <c r="AR33" s="237"/>
      <c r="AS33" s="235" t="str">
        <f>AI41</f>
        <v>伊東千磨</v>
      </c>
      <c r="AT33" s="236"/>
      <c r="AU33" s="236"/>
      <c r="AV33" s="237"/>
      <c r="AW33" s="235" t="str">
        <f>AI44</f>
        <v>尾崎謙二</v>
      </c>
      <c r="AX33" s="236"/>
      <c r="AY33" s="236"/>
      <c r="AZ33" s="238"/>
      <c r="BA33" s="239" t="s">
        <v>1</v>
      </c>
      <c r="BB33" s="240"/>
      <c r="BC33" s="240"/>
      <c r="BD33" s="241"/>
      <c r="BE33" s="9"/>
      <c r="BF33" s="7" t="s">
        <v>5</v>
      </c>
      <c r="BG33" s="3" t="s">
        <v>6</v>
      </c>
      <c r="BH33" s="7" t="s">
        <v>40</v>
      </c>
      <c r="BI33" s="3" t="s">
        <v>7</v>
      </c>
      <c r="BJ33" s="4" t="s">
        <v>8</v>
      </c>
      <c r="BK33" s="3" t="s">
        <v>40</v>
      </c>
      <c r="BL33" s="3" t="s">
        <v>7</v>
      </c>
      <c r="BM33" s="4" t="s">
        <v>8</v>
      </c>
    </row>
    <row r="34" spans="3:65" ht="10.5" customHeight="1">
      <c r="C34" s="107" t="s">
        <v>90</v>
      </c>
      <c r="D34" s="106" t="s">
        <v>318</v>
      </c>
      <c r="E34" s="296"/>
      <c r="F34" s="297"/>
      <c r="G34" s="297"/>
      <c r="H34" s="298"/>
      <c r="I34" s="33">
        <v>21</v>
      </c>
      <c r="J34" s="34" t="str">
        <f>IF(I34="","","-")</f>
        <v>-</v>
      </c>
      <c r="K34" s="35">
        <v>15</v>
      </c>
      <c r="L34" s="318" t="str">
        <f>IF(I34&lt;&gt;"",IF(I34&gt;K34,IF(I35&gt;K35,"○",IF(I36&gt;K36,"○","×")),IF(I35&gt;K35,IF(I36&gt;K36,"○","×"),"×")),"")</f>
        <v>○</v>
      </c>
      <c r="M34" s="33">
        <v>21</v>
      </c>
      <c r="N34" s="36" t="str">
        <f aca="true" t="shared" si="0" ref="N34:N39">IF(M34="","","-")</f>
        <v>-</v>
      </c>
      <c r="O34" s="37">
        <v>8</v>
      </c>
      <c r="P34" s="318" t="str">
        <f>IF(M34&lt;&gt;"",IF(M34&gt;O34,IF(M35&gt;O35,"○",IF(M36&gt;O36,"○","×")),IF(M35&gt;O35,IF(M36&gt;O36,"○","×"),"×")),"")</f>
        <v>○</v>
      </c>
      <c r="Q34" s="38">
        <v>21</v>
      </c>
      <c r="R34" s="36" t="str">
        <f aca="true" t="shared" si="1" ref="R34:R42">IF(Q34="","","-")</f>
        <v>-</v>
      </c>
      <c r="S34" s="35">
        <v>15</v>
      </c>
      <c r="T34" s="278" t="str">
        <f>IF(Q34&lt;&gt;"",IF(Q34&gt;S34,IF(Q35&gt;S35,"○",IF(Q36&gt;S36,"○","×")),IF(Q35&gt;S35,IF(Q36&gt;S36,"○","×"),"×")),"")</f>
        <v>○</v>
      </c>
      <c r="U34" s="280" t="s">
        <v>386</v>
      </c>
      <c r="V34" s="281"/>
      <c r="W34" s="281"/>
      <c r="X34" s="282"/>
      <c r="Y34" s="9"/>
      <c r="Z34" s="18"/>
      <c r="AA34" s="19"/>
      <c r="AB34" s="8"/>
      <c r="AC34" s="6"/>
      <c r="AD34" s="12"/>
      <c r="AE34" s="19"/>
      <c r="AF34" s="19"/>
      <c r="AG34" s="20"/>
      <c r="AH34" s="64"/>
      <c r="AI34" s="107" t="s">
        <v>96</v>
      </c>
      <c r="AJ34" s="106" t="s">
        <v>318</v>
      </c>
      <c r="AK34" s="296"/>
      <c r="AL34" s="297"/>
      <c r="AM34" s="297"/>
      <c r="AN34" s="298"/>
      <c r="AO34" s="33">
        <v>21</v>
      </c>
      <c r="AP34" s="34" t="str">
        <f>IF(AO34="","","-")</f>
        <v>-</v>
      </c>
      <c r="AQ34" s="35">
        <v>14</v>
      </c>
      <c r="AR34" s="318" t="str">
        <f>IF(AO34&lt;&gt;"",IF(AO34&gt;AQ34,IF(AO35&gt;AQ35,"○",IF(AO36&gt;AQ36,"○","×")),IF(AO35&gt;AQ35,IF(AO36&gt;AQ36,"○","×"),"×")),"")</f>
        <v>○</v>
      </c>
      <c r="AS34" s="33">
        <v>21</v>
      </c>
      <c r="AT34" s="36" t="str">
        <f aca="true" t="shared" si="2" ref="AT34:AT39">IF(AS34="","","-")</f>
        <v>-</v>
      </c>
      <c r="AU34" s="37">
        <v>10</v>
      </c>
      <c r="AV34" s="318" t="str">
        <f>IF(AS34&lt;&gt;"",IF(AS34&gt;AU34,IF(AS35&gt;AU35,"○",IF(AS36&gt;AU36,"○","×")),IF(AS35&gt;AU35,IF(AS36&gt;AU36,"○","×"),"×")),"")</f>
        <v>○</v>
      </c>
      <c r="AW34" s="38">
        <v>21</v>
      </c>
      <c r="AX34" s="36" t="str">
        <f aca="true" t="shared" si="3" ref="AX34:AX42">IF(AW34="","","-")</f>
        <v>-</v>
      </c>
      <c r="AY34" s="35">
        <v>8</v>
      </c>
      <c r="AZ34" s="278" t="str">
        <f>IF(AW34&lt;&gt;"",IF(AW34&gt;AY34,IF(AW35&gt;AY35,"○",IF(AW36&gt;AY36,"○","×")),IF(AW35&gt;AY35,IF(AW36&gt;AY36,"○","×"),"×")),"")</f>
        <v>×</v>
      </c>
      <c r="BA34" s="280" t="s">
        <v>386</v>
      </c>
      <c r="BB34" s="281"/>
      <c r="BC34" s="281"/>
      <c r="BD34" s="282"/>
      <c r="BE34" s="9"/>
      <c r="BF34" s="18"/>
      <c r="BG34" s="19"/>
      <c r="BH34" s="8"/>
      <c r="BI34" s="6"/>
      <c r="BJ34" s="12"/>
      <c r="BK34" s="19"/>
      <c r="BL34" s="19"/>
      <c r="BM34" s="20"/>
    </row>
    <row r="35" spans="3:65" ht="10.5" customHeight="1">
      <c r="C35" s="99" t="s">
        <v>93</v>
      </c>
      <c r="D35" s="105" t="s">
        <v>318</v>
      </c>
      <c r="E35" s="299"/>
      <c r="F35" s="300"/>
      <c r="G35" s="300"/>
      <c r="H35" s="301"/>
      <c r="I35" s="33">
        <v>21</v>
      </c>
      <c r="J35" s="34" t="str">
        <f>IF(I35="","","-")</f>
        <v>-</v>
      </c>
      <c r="K35" s="39">
        <v>17</v>
      </c>
      <c r="L35" s="319"/>
      <c r="M35" s="33">
        <v>21</v>
      </c>
      <c r="N35" s="34" t="str">
        <f t="shared" si="0"/>
        <v>-</v>
      </c>
      <c r="O35" s="35">
        <v>14</v>
      </c>
      <c r="P35" s="319"/>
      <c r="Q35" s="33">
        <v>21</v>
      </c>
      <c r="R35" s="34" t="str">
        <f t="shared" si="1"/>
        <v>-</v>
      </c>
      <c r="S35" s="35">
        <v>14</v>
      </c>
      <c r="T35" s="279"/>
      <c r="U35" s="283"/>
      <c r="V35" s="284"/>
      <c r="W35" s="284"/>
      <c r="X35" s="285"/>
      <c r="Y35" s="9"/>
      <c r="Z35" s="18">
        <f>COUNTIF(E34:T36,"○")</f>
        <v>3</v>
      </c>
      <c r="AA35" s="19">
        <f>COUNTIF(E34:T36,"×")</f>
        <v>0</v>
      </c>
      <c r="AB35" s="14">
        <f>(IF((E34&gt;G34),1,0))+(IF((E35&gt;G35),1,0))+(IF((E36&gt;G36),1,0))+(IF((I34&gt;K34),1,0))+(IF((I35&gt;K35),1,0))+(IF((I36&gt;K36),1,0))+(IF((M34&gt;O34),1,0))+(IF((M35&gt;O35),1,0))+(IF((M36&gt;O36),1,0))+(IF((Q34&gt;S34),1,0))+(IF((Q35&gt;S35),1,0))+(IF((Q36&gt;S36),1,0))</f>
        <v>6</v>
      </c>
      <c r="AC35" s="15">
        <f>(IF((E34&lt;G34),1,0))+(IF((E35&lt;G35),1,0))+(IF((E36&lt;G36),1,0))+(IF((I34&lt;K34),1,0))+(IF((I35&lt;K35),1,0))+(IF((I36&lt;K36),1,0))+(IF((M34&lt;O34),1,0))+(IF((M35&lt;O35),1,0))+(IF((M36&lt;O36),1,0))+(IF((Q34&lt;S34),1,0))+(IF((Q35&lt;S35),1,0))+(IF((Q36&lt;S36),1,0))</f>
        <v>0</v>
      </c>
      <c r="AD35" s="16">
        <f>AB35-AC35</f>
        <v>6</v>
      </c>
      <c r="AE35" s="19">
        <f>SUM(E34:E36,I34:I36,M34:M36,Q34:Q36)</f>
        <v>126</v>
      </c>
      <c r="AF35" s="19">
        <f>SUM(G34:G36,K34:K36,O34:O36,S34:S36)</f>
        <v>83</v>
      </c>
      <c r="AG35" s="20">
        <f>AE35-AF35</f>
        <v>43</v>
      </c>
      <c r="AH35" s="64"/>
      <c r="AI35" s="99" t="s">
        <v>339</v>
      </c>
      <c r="AJ35" s="105" t="s">
        <v>340</v>
      </c>
      <c r="AK35" s="299"/>
      <c r="AL35" s="300"/>
      <c r="AM35" s="300"/>
      <c r="AN35" s="301"/>
      <c r="AO35" s="33">
        <v>22</v>
      </c>
      <c r="AP35" s="34" t="str">
        <f>IF(AO35="","","-")</f>
        <v>-</v>
      </c>
      <c r="AQ35" s="39">
        <v>20</v>
      </c>
      <c r="AR35" s="319"/>
      <c r="AS35" s="33">
        <v>18</v>
      </c>
      <c r="AT35" s="34" t="str">
        <f t="shared" si="2"/>
        <v>-</v>
      </c>
      <c r="AU35" s="35">
        <v>21</v>
      </c>
      <c r="AV35" s="319"/>
      <c r="AW35" s="33">
        <v>17</v>
      </c>
      <c r="AX35" s="34" t="str">
        <f t="shared" si="3"/>
        <v>-</v>
      </c>
      <c r="AY35" s="35">
        <v>21</v>
      </c>
      <c r="AZ35" s="279"/>
      <c r="BA35" s="283"/>
      <c r="BB35" s="284"/>
      <c r="BC35" s="284"/>
      <c r="BD35" s="285"/>
      <c r="BE35" s="9"/>
      <c r="BF35" s="18">
        <f>COUNTIF(AK34:AZ36,"○")</f>
        <v>2</v>
      </c>
      <c r="BG35" s="19">
        <f>COUNTIF(AK34:AZ36,"×")</f>
        <v>1</v>
      </c>
      <c r="BH35" s="14">
        <f>(IF((AK34&gt;AM34),1,0))+(IF((AK35&gt;AM35),1,0))+(IF((AK36&gt;AM36),1,0))+(IF((AO34&gt;AQ34),1,0))+(IF((AO35&gt;AQ35),1,0))+(IF((AO36&gt;AQ36),1,0))+(IF((AS34&gt;AU34),1,0))+(IF((AS35&gt;AU35),1,0))+(IF((AS36&gt;AU36),1,0))+(IF((AW34&gt;AY34),1,0))+(IF((AW35&gt;AY35),1,0))+(IF((AW36&gt;AY36),1,0))</f>
        <v>5</v>
      </c>
      <c r="BI35" s="15">
        <f>(IF((AK34&lt;AM34),1,0))+(IF((AK35&lt;AM35),1,0))+(IF((AK36&lt;AM36),1,0))+(IF((AO34&lt;AQ34),1,0))+(IF((AO35&lt;AQ35),1,0))+(IF((AO36&lt;AQ36),1,0))+(IF((AS34&lt;AU34),1,0))+(IF((AS35&lt;AU35),1,0))+(IF((AS36&lt;AU36),1,0))+(IF((AW34&lt;AY34),1,0))+(IF((AW35&lt;AY35),1,0))+(IF((AW36&lt;AY36),1,0))</f>
        <v>3</v>
      </c>
      <c r="BJ35" s="16">
        <f>BH35-BI35</f>
        <v>2</v>
      </c>
      <c r="BK35" s="19">
        <f>SUM(AK34:AK36,AO34:AO36,AS34:AS36,AW34:AW36)</f>
        <v>157</v>
      </c>
      <c r="BL35" s="19">
        <f>SUM(AM34:AM36,AQ34:AQ36,AU34:AU36,AY34:AY36)</f>
        <v>125</v>
      </c>
      <c r="BM35" s="20">
        <f>BK35-BL35</f>
        <v>32</v>
      </c>
    </row>
    <row r="36" spans="3:65" ht="10.5" customHeight="1">
      <c r="C36" s="99"/>
      <c r="D36" s="104" t="s">
        <v>91</v>
      </c>
      <c r="E36" s="302"/>
      <c r="F36" s="303"/>
      <c r="G36" s="303"/>
      <c r="H36" s="304"/>
      <c r="I36" s="40"/>
      <c r="J36" s="34">
        <f>IF(I36="","","-")</f>
      </c>
      <c r="K36" s="41"/>
      <c r="L36" s="320"/>
      <c r="M36" s="40"/>
      <c r="N36" s="42">
        <f t="shared" si="0"/>
      </c>
      <c r="O36" s="41"/>
      <c r="P36" s="319"/>
      <c r="Q36" s="40"/>
      <c r="R36" s="42">
        <f t="shared" si="1"/>
      </c>
      <c r="S36" s="41"/>
      <c r="T36" s="279"/>
      <c r="U36" s="220">
        <f>Z35</f>
        <v>3</v>
      </c>
      <c r="V36" s="221" t="s">
        <v>9</v>
      </c>
      <c r="W36" s="221">
        <f>AA35</f>
        <v>0</v>
      </c>
      <c r="X36" s="222" t="s">
        <v>6</v>
      </c>
      <c r="Y36" s="9"/>
      <c r="Z36" s="18"/>
      <c r="AA36" s="19"/>
      <c r="AB36" s="18"/>
      <c r="AC36" s="19"/>
      <c r="AD36" s="20"/>
      <c r="AE36" s="19"/>
      <c r="AF36" s="19"/>
      <c r="AG36" s="20"/>
      <c r="AH36" s="64"/>
      <c r="AI36" s="99"/>
      <c r="AJ36" s="104" t="s">
        <v>91</v>
      </c>
      <c r="AK36" s="302"/>
      <c r="AL36" s="303"/>
      <c r="AM36" s="303"/>
      <c r="AN36" s="304"/>
      <c r="AO36" s="40"/>
      <c r="AP36" s="34">
        <f>IF(AO36="","","-")</f>
      </c>
      <c r="AQ36" s="41"/>
      <c r="AR36" s="320"/>
      <c r="AS36" s="40">
        <v>21</v>
      </c>
      <c r="AT36" s="42" t="str">
        <f t="shared" si="2"/>
        <v>-</v>
      </c>
      <c r="AU36" s="41">
        <v>10</v>
      </c>
      <c r="AV36" s="319"/>
      <c r="AW36" s="40">
        <v>16</v>
      </c>
      <c r="AX36" s="42" t="str">
        <f t="shared" si="3"/>
        <v>-</v>
      </c>
      <c r="AY36" s="41">
        <v>21</v>
      </c>
      <c r="AZ36" s="279"/>
      <c r="BA36" s="220">
        <f>BF35</f>
        <v>2</v>
      </c>
      <c r="BB36" s="221" t="s">
        <v>9</v>
      </c>
      <c r="BC36" s="221">
        <f>BG35</f>
        <v>1</v>
      </c>
      <c r="BD36" s="222" t="s">
        <v>6</v>
      </c>
      <c r="BE36" s="9"/>
      <c r="BF36" s="18"/>
      <c r="BG36" s="19"/>
      <c r="BH36" s="18"/>
      <c r="BI36" s="19"/>
      <c r="BJ36" s="20"/>
      <c r="BK36" s="19"/>
      <c r="BL36" s="19"/>
      <c r="BM36" s="20"/>
    </row>
    <row r="37" spans="3:65" ht="10.5" customHeight="1">
      <c r="C37" s="103" t="s">
        <v>128</v>
      </c>
      <c r="D37" s="100" t="s">
        <v>53</v>
      </c>
      <c r="E37" s="43">
        <f>IF(K34="","",K34)</f>
        <v>15</v>
      </c>
      <c r="F37" s="34" t="str">
        <f aca="true" t="shared" si="4" ref="F37:F45">IF(E37="","","-")</f>
        <v>-</v>
      </c>
      <c r="G37" s="1">
        <f>IF(I34="","",I34)</f>
        <v>21</v>
      </c>
      <c r="H37" s="293" t="str">
        <f>IF(L34="","",IF(L34="○","×",IF(L34="×","○")))</f>
        <v>×</v>
      </c>
      <c r="I37" s="321"/>
      <c r="J37" s="322"/>
      <c r="K37" s="322"/>
      <c r="L37" s="333"/>
      <c r="M37" s="33">
        <v>15</v>
      </c>
      <c r="N37" s="34" t="str">
        <f t="shared" si="0"/>
        <v>-</v>
      </c>
      <c r="O37" s="35">
        <v>21</v>
      </c>
      <c r="P37" s="329" t="str">
        <f>IF(M37&lt;&gt;"",IF(M37&gt;O37,IF(M38&gt;O38,"○",IF(M39&gt;O39,"○","×")),IF(M38&gt;O38,IF(M39&gt;O39,"○","×"),"×")),"")</f>
        <v>○</v>
      </c>
      <c r="Q37" s="33">
        <v>15</v>
      </c>
      <c r="R37" s="34" t="str">
        <f t="shared" si="1"/>
        <v>-</v>
      </c>
      <c r="S37" s="35">
        <v>21</v>
      </c>
      <c r="T37" s="330" t="str">
        <f>IF(Q37&lt;&gt;"",IF(Q37&gt;S37,IF(Q38&gt;S38,"○",IF(Q39&gt;S39,"○","×")),IF(Q38&gt;S38,IF(Q39&gt;S39,"○","×"),"×")),"")</f>
        <v>×</v>
      </c>
      <c r="U37" s="335" t="s">
        <v>387</v>
      </c>
      <c r="V37" s="336"/>
      <c r="W37" s="336"/>
      <c r="X37" s="337"/>
      <c r="Y37" s="9"/>
      <c r="Z37" s="8"/>
      <c r="AA37" s="6"/>
      <c r="AB37" s="8"/>
      <c r="AC37" s="6"/>
      <c r="AD37" s="12"/>
      <c r="AE37" s="6"/>
      <c r="AF37" s="6"/>
      <c r="AG37" s="12"/>
      <c r="AH37" s="64"/>
      <c r="AI37" s="103" t="s">
        <v>132</v>
      </c>
      <c r="AJ37" s="100" t="s">
        <v>53</v>
      </c>
      <c r="AK37" s="43">
        <f>IF(AQ34="","",AQ34)</f>
        <v>14</v>
      </c>
      <c r="AL37" s="34" t="str">
        <f aca="true" t="shared" si="5" ref="AL37:AL45">IF(AK37="","","-")</f>
        <v>-</v>
      </c>
      <c r="AM37" s="1">
        <f>IF(AO34="","",AO34)</f>
        <v>21</v>
      </c>
      <c r="AN37" s="293" t="str">
        <f>IF(AR34="","",IF(AR34="○","×",IF(AR34="×","○")))</f>
        <v>×</v>
      </c>
      <c r="AO37" s="321"/>
      <c r="AP37" s="322"/>
      <c r="AQ37" s="322"/>
      <c r="AR37" s="333"/>
      <c r="AS37" s="33">
        <v>16</v>
      </c>
      <c r="AT37" s="34" t="str">
        <f t="shared" si="2"/>
        <v>-</v>
      </c>
      <c r="AU37" s="35">
        <v>21</v>
      </c>
      <c r="AV37" s="329" t="str">
        <f>IF(AS37&lt;&gt;"",IF(AS37&gt;AU37,IF(AS38&gt;AU38,"○",IF(AS39&gt;AU39,"○","×")),IF(AS38&gt;AU38,IF(AS39&gt;AU39,"○","×"),"×")),"")</f>
        <v>×</v>
      </c>
      <c r="AW37" s="33">
        <v>14</v>
      </c>
      <c r="AX37" s="34" t="str">
        <f t="shared" si="3"/>
        <v>-</v>
      </c>
      <c r="AY37" s="35">
        <v>21</v>
      </c>
      <c r="AZ37" s="330" t="str">
        <f>IF(AW37&lt;&gt;"",IF(AW37&gt;AY37,IF(AW38&gt;AY38,"○",IF(AW39&gt;AY39,"○","×")),IF(AW38&gt;AY38,IF(AW39&gt;AY39,"○","×"),"×")),"")</f>
        <v>○</v>
      </c>
      <c r="BA37" s="335" t="s">
        <v>385</v>
      </c>
      <c r="BB37" s="336"/>
      <c r="BC37" s="336"/>
      <c r="BD37" s="337"/>
      <c r="BE37" s="9"/>
      <c r="BF37" s="8"/>
      <c r="BG37" s="6"/>
      <c r="BH37" s="8"/>
      <c r="BI37" s="6"/>
      <c r="BJ37" s="12"/>
      <c r="BK37" s="6"/>
      <c r="BL37" s="6"/>
      <c r="BM37" s="12"/>
    </row>
    <row r="38" spans="3:65" ht="10.5" customHeight="1">
      <c r="C38" s="99" t="s">
        <v>130</v>
      </c>
      <c r="D38" s="98" t="s">
        <v>53</v>
      </c>
      <c r="E38" s="43">
        <f>IF(K35="","",K35)</f>
        <v>17</v>
      </c>
      <c r="F38" s="34" t="str">
        <f t="shared" si="4"/>
        <v>-</v>
      </c>
      <c r="G38" s="1">
        <f>IF(I35="","",I35)</f>
        <v>21</v>
      </c>
      <c r="H38" s="294" t="str">
        <f>IF(J35="","",J35)</f>
        <v>-</v>
      </c>
      <c r="I38" s="324"/>
      <c r="J38" s="300"/>
      <c r="K38" s="300"/>
      <c r="L38" s="301"/>
      <c r="M38" s="33">
        <v>23</v>
      </c>
      <c r="N38" s="34" t="str">
        <f t="shared" si="0"/>
        <v>-</v>
      </c>
      <c r="O38" s="35">
        <v>21</v>
      </c>
      <c r="P38" s="319"/>
      <c r="Q38" s="33">
        <v>16</v>
      </c>
      <c r="R38" s="34" t="str">
        <f t="shared" si="1"/>
        <v>-</v>
      </c>
      <c r="S38" s="35">
        <v>21</v>
      </c>
      <c r="T38" s="279"/>
      <c r="U38" s="283"/>
      <c r="V38" s="284"/>
      <c r="W38" s="284"/>
      <c r="X38" s="285"/>
      <c r="Y38" s="9"/>
      <c r="Z38" s="18">
        <f>COUNTIF(E37:T39,"○")</f>
        <v>1</v>
      </c>
      <c r="AA38" s="19">
        <f>COUNTIF(E37:T39,"×")</f>
        <v>2</v>
      </c>
      <c r="AB38" s="14">
        <f>(IF((E37&gt;G37),1,0))+(IF((E38&gt;G38),1,0))+(IF((E39&gt;G39),1,0))+(IF((I37&gt;K37),1,0))+(IF((I38&gt;K38),1,0))+(IF((I39&gt;K39),1,0))+(IF((M37&gt;O37),1,0))+(IF((M38&gt;O38),1,0))+(IF((M39&gt;O39),1,0))+(IF((Q37&gt;S37),1,0))+(IF((Q38&gt;S38),1,0))+(IF((Q39&gt;S39),1,0))</f>
        <v>2</v>
      </c>
      <c r="AC38" s="15">
        <f>(IF((E37&lt;G37),1,0))+(IF((E38&lt;G38),1,0))+(IF((E39&lt;G39),1,0))+(IF((I37&lt;K37),1,0))+(IF((I38&lt;K38),1,0))+(IF((I39&lt;K39),1,0))+(IF((M37&lt;O37),1,0))+(IF((M38&lt;O38),1,0))+(IF((M39&lt;O39),1,0))+(IF((Q37&lt;S37),1,0))+(IF((Q38&lt;S38),1,0))+(IF((Q39&lt;S39),1,0))</f>
        <v>5</v>
      </c>
      <c r="AD38" s="16">
        <f>AB38-AC38</f>
        <v>-3</v>
      </c>
      <c r="AE38" s="19">
        <f>SUM(E37:E39,I37:I39,M37:M39,Q37:Q39)</f>
        <v>122</v>
      </c>
      <c r="AF38" s="19">
        <f>SUM(G37:G39,K37:K39,O37:O39,S37:S39)</f>
        <v>140</v>
      </c>
      <c r="AG38" s="20">
        <f>AE38-AF38</f>
        <v>-18</v>
      </c>
      <c r="AH38" s="64"/>
      <c r="AI38" s="99" t="s">
        <v>134</v>
      </c>
      <c r="AJ38" s="98" t="s">
        <v>53</v>
      </c>
      <c r="AK38" s="43">
        <f>IF(AQ35="","",AQ35)</f>
        <v>20</v>
      </c>
      <c r="AL38" s="34" t="str">
        <f t="shared" si="5"/>
        <v>-</v>
      </c>
      <c r="AM38" s="1">
        <f>IF(AO35="","",AO35)</f>
        <v>22</v>
      </c>
      <c r="AN38" s="294" t="str">
        <f>IF(AP35="","",AP35)</f>
        <v>-</v>
      </c>
      <c r="AO38" s="324"/>
      <c r="AP38" s="300"/>
      <c r="AQ38" s="300"/>
      <c r="AR38" s="301"/>
      <c r="AS38" s="33">
        <v>17</v>
      </c>
      <c r="AT38" s="34" t="str">
        <f t="shared" si="2"/>
        <v>-</v>
      </c>
      <c r="AU38" s="35">
        <v>21</v>
      </c>
      <c r="AV38" s="319"/>
      <c r="AW38" s="33">
        <v>25</v>
      </c>
      <c r="AX38" s="34" t="str">
        <f t="shared" si="3"/>
        <v>-</v>
      </c>
      <c r="AY38" s="35">
        <v>23</v>
      </c>
      <c r="AZ38" s="279"/>
      <c r="BA38" s="283"/>
      <c r="BB38" s="284"/>
      <c r="BC38" s="284"/>
      <c r="BD38" s="285"/>
      <c r="BE38" s="9"/>
      <c r="BF38" s="18">
        <f>COUNTIF(AK37:AZ39,"○")</f>
        <v>1</v>
      </c>
      <c r="BG38" s="19">
        <f>COUNTIF(AK37:AZ39,"×")</f>
        <v>2</v>
      </c>
      <c r="BH38" s="14">
        <f>(IF((AK37&gt;AM37),1,0))+(IF((AK38&gt;AM38),1,0))+(IF((AK39&gt;AM39),1,0))+(IF((AO37&gt;AQ37),1,0))+(IF((AO38&gt;AQ38),1,0))+(IF((AO39&gt;AQ39),1,0))+(IF((AS37&gt;AU37),1,0))+(IF((AS38&gt;AU38),1,0))+(IF((AS39&gt;AU39),1,0))+(IF((AW37&gt;AY37),1,0))+(IF((AW38&gt;AY38),1,0))+(IF((AW39&gt;AY39),1,0))</f>
        <v>2</v>
      </c>
      <c r="BI38" s="15">
        <f>(IF((AK37&lt;AM37),1,0))+(IF((AK38&lt;AM38),1,0))+(IF((AK39&lt;AM39),1,0))+(IF((AO37&lt;AQ37),1,0))+(IF((AO38&lt;AQ38),1,0))+(IF((AO39&lt;AQ39),1,0))+(IF((AS37&lt;AU37),1,0))+(IF((AS38&lt;AU38),1,0))+(IF((AS39&lt;AU39),1,0))+(IF((AW37&lt;AY37),1,0))+(IF((AW38&lt;AY38),1,0))+(IF((AW39&lt;AY39),1,0))</f>
        <v>5</v>
      </c>
      <c r="BJ38" s="16">
        <f>BH38-BI38</f>
        <v>-3</v>
      </c>
      <c r="BK38" s="19">
        <f>SUM(AK37:AK39,AO37:AO39,AS37:AS39,AW37:AW39)</f>
        <v>127</v>
      </c>
      <c r="BL38" s="19">
        <f>SUM(AM37:AM39,AQ37:AQ39,AU37:AU39,AY37:AY39)</f>
        <v>147</v>
      </c>
      <c r="BM38" s="20">
        <f>BK38-BL38</f>
        <v>-20</v>
      </c>
    </row>
    <row r="39" spans="3:65" ht="10.5" customHeight="1">
      <c r="C39" s="102"/>
      <c r="D39" s="101" t="s">
        <v>319</v>
      </c>
      <c r="E39" s="44">
        <f>IF(K36="","",K36)</f>
      </c>
      <c r="F39" s="34">
        <f t="shared" si="4"/>
      </c>
      <c r="G39" s="45">
        <f>IF(I36="","",I36)</f>
      </c>
      <c r="H39" s="295">
        <f>IF(J36="","",J36)</f>
      </c>
      <c r="I39" s="334"/>
      <c r="J39" s="303"/>
      <c r="K39" s="303"/>
      <c r="L39" s="304"/>
      <c r="M39" s="40">
        <v>21</v>
      </c>
      <c r="N39" s="34" t="str">
        <f t="shared" si="0"/>
        <v>-</v>
      </c>
      <c r="O39" s="41">
        <v>14</v>
      </c>
      <c r="P39" s="320"/>
      <c r="Q39" s="40"/>
      <c r="R39" s="42">
        <f t="shared" si="1"/>
      </c>
      <c r="S39" s="41"/>
      <c r="T39" s="331"/>
      <c r="U39" s="220">
        <f>Z38</f>
        <v>1</v>
      </c>
      <c r="V39" s="221" t="s">
        <v>9</v>
      </c>
      <c r="W39" s="221">
        <f>AA38</f>
        <v>2</v>
      </c>
      <c r="X39" s="222" t="s">
        <v>6</v>
      </c>
      <c r="Y39" s="9"/>
      <c r="Z39" s="26"/>
      <c r="AA39" s="27"/>
      <c r="AB39" s="26"/>
      <c r="AC39" s="27"/>
      <c r="AD39" s="28"/>
      <c r="AE39" s="27"/>
      <c r="AF39" s="27"/>
      <c r="AG39" s="28"/>
      <c r="AH39" s="64"/>
      <c r="AI39" s="102"/>
      <c r="AJ39" s="101" t="s">
        <v>319</v>
      </c>
      <c r="AK39" s="44">
        <f>IF(AQ36="","",AQ36)</f>
      </c>
      <c r="AL39" s="34">
        <f t="shared" si="5"/>
      </c>
      <c r="AM39" s="45">
        <f>IF(AO36="","",AO36)</f>
      </c>
      <c r="AN39" s="295">
        <f>IF(AP36="","",AP36)</f>
      </c>
      <c r="AO39" s="334"/>
      <c r="AP39" s="303"/>
      <c r="AQ39" s="303"/>
      <c r="AR39" s="304"/>
      <c r="AS39" s="40"/>
      <c r="AT39" s="34">
        <f t="shared" si="2"/>
      </c>
      <c r="AU39" s="41"/>
      <c r="AV39" s="320"/>
      <c r="AW39" s="40">
        <v>21</v>
      </c>
      <c r="AX39" s="42" t="str">
        <f t="shared" si="3"/>
        <v>-</v>
      </c>
      <c r="AY39" s="41">
        <v>18</v>
      </c>
      <c r="AZ39" s="331"/>
      <c r="BA39" s="220">
        <f>BF38</f>
        <v>1</v>
      </c>
      <c r="BB39" s="221" t="s">
        <v>9</v>
      </c>
      <c r="BC39" s="221">
        <f>BG38</f>
        <v>2</v>
      </c>
      <c r="BD39" s="222" t="s">
        <v>6</v>
      </c>
      <c r="BE39" s="9"/>
      <c r="BF39" s="26"/>
      <c r="BG39" s="27"/>
      <c r="BH39" s="26"/>
      <c r="BI39" s="27"/>
      <c r="BJ39" s="28"/>
      <c r="BK39" s="27"/>
      <c r="BL39" s="27"/>
      <c r="BM39" s="28"/>
    </row>
    <row r="40" spans="3:65" ht="10.5" customHeight="1">
      <c r="C40" s="103" t="s">
        <v>174</v>
      </c>
      <c r="D40" s="100" t="s">
        <v>291</v>
      </c>
      <c r="E40" s="43">
        <f>IF(O34="","",O34)</f>
        <v>8</v>
      </c>
      <c r="F40" s="46" t="str">
        <f t="shared" si="4"/>
        <v>-</v>
      </c>
      <c r="G40" s="1">
        <f>IF(M34="","",M34)</f>
        <v>21</v>
      </c>
      <c r="H40" s="293" t="str">
        <f>IF(P34="","",IF(P34="○","×",IF(P34="×","○")))</f>
        <v>×</v>
      </c>
      <c r="I40" s="47">
        <f>IF(O37="","",O37)</f>
        <v>21</v>
      </c>
      <c r="J40" s="34" t="str">
        <f aca="true" t="shared" si="6" ref="J40:J45">IF(I40="","","-")</f>
        <v>-</v>
      </c>
      <c r="K40" s="1">
        <f>IF(M37="","",M37)</f>
        <v>15</v>
      </c>
      <c r="L40" s="293" t="str">
        <f>IF(P37="","",IF(P37="○","×",IF(P37="×","○")))</f>
        <v>×</v>
      </c>
      <c r="M40" s="321"/>
      <c r="N40" s="322"/>
      <c r="O40" s="322"/>
      <c r="P40" s="333"/>
      <c r="Q40" s="33">
        <v>20</v>
      </c>
      <c r="R40" s="34" t="str">
        <f t="shared" si="1"/>
        <v>-</v>
      </c>
      <c r="S40" s="35">
        <v>22</v>
      </c>
      <c r="T40" s="279" t="str">
        <f>IF(Q40&lt;&gt;"",IF(Q40&gt;S40,IF(Q41&gt;S41,"○",IF(Q42&gt;S42,"○","×")),IF(Q41&gt;S41,IF(Q42&gt;S42,"○","×"),"×")),"")</f>
        <v>×</v>
      </c>
      <c r="U40" s="335" t="s">
        <v>385</v>
      </c>
      <c r="V40" s="336"/>
      <c r="W40" s="336"/>
      <c r="X40" s="337"/>
      <c r="Y40" s="9"/>
      <c r="Z40" s="18"/>
      <c r="AA40" s="19"/>
      <c r="AB40" s="18"/>
      <c r="AC40" s="19"/>
      <c r="AD40" s="20"/>
      <c r="AE40" s="19"/>
      <c r="AF40" s="19"/>
      <c r="AG40" s="20"/>
      <c r="AH40" s="64"/>
      <c r="AI40" s="103" t="s">
        <v>110</v>
      </c>
      <c r="AJ40" s="100" t="s">
        <v>318</v>
      </c>
      <c r="AK40" s="43">
        <f>IF(AU34="","",AU34)</f>
        <v>10</v>
      </c>
      <c r="AL40" s="46" t="str">
        <f t="shared" si="5"/>
        <v>-</v>
      </c>
      <c r="AM40" s="1">
        <f>IF(AS34="","",AS34)</f>
        <v>21</v>
      </c>
      <c r="AN40" s="293" t="str">
        <f>IF(AV34="","",IF(AV34="○","×",IF(AV34="×","○")))</f>
        <v>×</v>
      </c>
      <c r="AO40" s="47">
        <f>IF(AU37="","",AU37)</f>
        <v>21</v>
      </c>
      <c r="AP40" s="34" t="str">
        <f aca="true" t="shared" si="7" ref="AP40:AP45">IF(AO40="","","-")</f>
        <v>-</v>
      </c>
      <c r="AQ40" s="1">
        <f>IF(AS37="","",AS37)</f>
        <v>16</v>
      </c>
      <c r="AR40" s="293" t="str">
        <f>IF(AV37="","",IF(AV37="○","×",IF(AV37="×","○")))</f>
        <v>○</v>
      </c>
      <c r="AS40" s="321"/>
      <c r="AT40" s="322"/>
      <c r="AU40" s="322"/>
      <c r="AV40" s="333"/>
      <c r="AW40" s="33">
        <v>18</v>
      </c>
      <c r="AX40" s="34" t="str">
        <f t="shared" si="3"/>
        <v>-</v>
      </c>
      <c r="AY40" s="35">
        <v>21</v>
      </c>
      <c r="AZ40" s="279" t="str">
        <f>IF(AW40&lt;&gt;"",IF(AW40&gt;AY40,IF(AW41&gt;AY41,"○",IF(AW42&gt;AY42,"○","×")),IF(AW41&gt;AY41,IF(AW42&gt;AY42,"○","×"),"×")),"")</f>
        <v>○</v>
      </c>
      <c r="BA40" s="335" t="s">
        <v>384</v>
      </c>
      <c r="BB40" s="336"/>
      <c r="BC40" s="336"/>
      <c r="BD40" s="337"/>
      <c r="BE40" s="9"/>
      <c r="BF40" s="18"/>
      <c r="BG40" s="19"/>
      <c r="BH40" s="18"/>
      <c r="BI40" s="19"/>
      <c r="BJ40" s="20"/>
      <c r="BK40" s="19"/>
      <c r="BL40" s="19"/>
      <c r="BM40" s="20"/>
    </row>
    <row r="41" spans="3:65" ht="10.5" customHeight="1">
      <c r="C41" s="99" t="s">
        <v>176</v>
      </c>
      <c r="D41" s="98" t="s">
        <v>320</v>
      </c>
      <c r="E41" s="43">
        <f>IF(O35="","",O35)</f>
        <v>14</v>
      </c>
      <c r="F41" s="34" t="str">
        <f t="shared" si="4"/>
        <v>-</v>
      </c>
      <c r="G41" s="1">
        <f>IF(M35="","",M35)</f>
        <v>21</v>
      </c>
      <c r="H41" s="294">
        <f>IF(J38="","",J38)</f>
      </c>
      <c r="I41" s="47">
        <f>IF(O38="","",O38)</f>
        <v>21</v>
      </c>
      <c r="J41" s="34" t="str">
        <f t="shared" si="6"/>
        <v>-</v>
      </c>
      <c r="K41" s="1">
        <f>IF(M38="","",M38)</f>
        <v>23</v>
      </c>
      <c r="L41" s="294" t="str">
        <f>IF(N38="","",N38)</f>
        <v>-</v>
      </c>
      <c r="M41" s="324"/>
      <c r="N41" s="300"/>
      <c r="O41" s="300"/>
      <c r="P41" s="301"/>
      <c r="Q41" s="33">
        <v>13</v>
      </c>
      <c r="R41" s="34" t="str">
        <f t="shared" si="1"/>
        <v>-</v>
      </c>
      <c r="S41" s="35">
        <v>21</v>
      </c>
      <c r="T41" s="279"/>
      <c r="U41" s="283"/>
      <c r="V41" s="284"/>
      <c r="W41" s="284"/>
      <c r="X41" s="285"/>
      <c r="Y41" s="9"/>
      <c r="Z41" s="18">
        <f>COUNTIF(E40:T42,"○")</f>
        <v>0</v>
      </c>
      <c r="AA41" s="19">
        <f>COUNTIF(E40:T42,"×")</f>
        <v>3</v>
      </c>
      <c r="AB41" s="14">
        <f>(IF((E40&gt;G40),1,0))+(IF((E41&gt;G41),1,0))+(IF((E42&gt;G42),1,0))+(IF((I40&gt;K40),1,0))+(IF((I41&gt;K41),1,0))+(IF((I42&gt;K42),1,0))+(IF((M40&gt;O40),1,0))+(IF((M41&gt;O41),1,0))+(IF((M42&gt;O42),1,0))+(IF((Q40&gt;S40),1,0))+(IF((Q41&gt;S41),1,0))+(IF((Q42&gt;S42),1,0))</f>
        <v>1</v>
      </c>
      <c r="AC41" s="15">
        <f>(IF((E40&lt;G40),1,0))+(IF((E41&lt;G41),1,0))+(IF((E42&lt;G42),1,0))+(IF((I40&lt;K40),1,0))+(IF((I41&lt;K41),1,0))+(IF((I42&lt;K42),1,0))+(IF((M40&lt;O40),1,0))+(IF((M41&lt;O41),1,0))+(IF((M42&lt;O42),1,0))+(IF((Q40&lt;S40),1,0))+(IF((Q41&lt;S41),1,0))+(IF((Q42&lt;S42),1,0))</f>
        <v>6</v>
      </c>
      <c r="AD41" s="16">
        <f>AB41-AC41</f>
        <v>-5</v>
      </c>
      <c r="AE41" s="19">
        <f>SUM(E40:E42,I40:I42,M40:M42,Q40:Q42)</f>
        <v>111</v>
      </c>
      <c r="AF41" s="19">
        <f>SUM(G40:G42,K40:K42,O40:O42,S40:S42)</f>
        <v>144</v>
      </c>
      <c r="AG41" s="20">
        <f>AE41-AF41</f>
        <v>-33</v>
      </c>
      <c r="AH41" s="64"/>
      <c r="AI41" s="99" t="s">
        <v>112</v>
      </c>
      <c r="AJ41" s="98" t="s">
        <v>321</v>
      </c>
      <c r="AK41" s="43">
        <f>IF(AU35="","",AU35)</f>
        <v>21</v>
      </c>
      <c r="AL41" s="34" t="str">
        <f t="shared" si="5"/>
        <v>-</v>
      </c>
      <c r="AM41" s="1">
        <f>IF(AS35="","",AS35)</f>
        <v>18</v>
      </c>
      <c r="AN41" s="294">
        <f>IF(AP38="","",AP38)</f>
      </c>
      <c r="AO41" s="47">
        <f>IF(AU38="","",AU38)</f>
        <v>21</v>
      </c>
      <c r="AP41" s="34" t="str">
        <f t="shared" si="7"/>
        <v>-</v>
      </c>
      <c r="AQ41" s="1">
        <f>IF(AS38="","",AS38)</f>
        <v>17</v>
      </c>
      <c r="AR41" s="294" t="str">
        <f>IF(AT38="","",AT38)</f>
        <v>-</v>
      </c>
      <c r="AS41" s="324"/>
      <c r="AT41" s="300"/>
      <c r="AU41" s="300"/>
      <c r="AV41" s="301"/>
      <c r="AW41" s="33">
        <v>21</v>
      </c>
      <c r="AX41" s="34" t="str">
        <f t="shared" si="3"/>
        <v>-</v>
      </c>
      <c r="AY41" s="35">
        <v>17</v>
      </c>
      <c r="AZ41" s="279"/>
      <c r="BA41" s="283"/>
      <c r="BB41" s="284"/>
      <c r="BC41" s="284"/>
      <c r="BD41" s="285"/>
      <c r="BE41" s="9"/>
      <c r="BF41" s="18">
        <f>COUNTIF(AK40:AZ42,"○")</f>
        <v>2</v>
      </c>
      <c r="BG41" s="19">
        <f>COUNTIF(AK40:AZ42,"×")</f>
        <v>1</v>
      </c>
      <c r="BH41" s="14">
        <f>(IF((AK40&gt;AM40),1,0))+(IF((AK41&gt;AM41),1,0))+(IF((AK42&gt;AM42),1,0))+(IF((AO40&gt;AQ40),1,0))+(IF((AO41&gt;AQ41),1,0))+(IF((AO42&gt;AQ42),1,0))+(IF((AS40&gt;AU40),1,0))+(IF((AS41&gt;AU41),1,0))+(IF((AS42&gt;AU42),1,0))+(IF((AW40&gt;AY40),1,0))+(IF((AW41&gt;AY41),1,0))+(IF((AW42&gt;AY42),1,0))</f>
        <v>5</v>
      </c>
      <c r="BI41" s="15">
        <f>(IF((AK40&lt;AM40),1,0))+(IF((AK41&lt;AM41),1,0))+(IF((AK42&lt;AM42),1,0))+(IF((AO40&lt;AQ40),1,0))+(IF((AO41&lt;AQ41),1,0))+(IF((AO42&lt;AQ42),1,0))+(IF((AS40&lt;AU40),1,0))+(IF((AS41&lt;AU41),1,0))+(IF((AS42&lt;AU42),1,0))+(IF((AW40&lt;AY40),1,0))+(IF((AW41&lt;AY41),1,0))+(IF((AW42&lt;AY42),1,0))</f>
        <v>3</v>
      </c>
      <c r="BJ41" s="16">
        <f>BH41-BI41</f>
        <v>2</v>
      </c>
      <c r="BK41" s="19">
        <f>SUM(AK40:AK42,AO40:AO42,AS40:AS42,AW40:AW42)</f>
        <v>143</v>
      </c>
      <c r="BL41" s="19">
        <f>SUM(AM40:AM42,AQ40:AQ42,AU40:AU42,AY40:AY42)</f>
        <v>148</v>
      </c>
      <c r="BM41" s="20">
        <f>BK41-BL41</f>
        <v>-5</v>
      </c>
    </row>
    <row r="42" spans="3:65" ht="10.5" customHeight="1">
      <c r="C42" s="102"/>
      <c r="D42" s="101" t="s">
        <v>95</v>
      </c>
      <c r="E42" s="44">
        <f>IF(O36="","",O36)</f>
      </c>
      <c r="F42" s="42">
        <f t="shared" si="4"/>
      </c>
      <c r="G42" s="45">
        <f>IF(M36="","",M36)</f>
      </c>
      <c r="H42" s="295">
        <f>IF(J39="","",J39)</f>
      </c>
      <c r="I42" s="48">
        <f>IF(O39="","",O39)</f>
        <v>14</v>
      </c>
      <c r="J42" s="34" t="str">
        <f t="shared" si="6"/>
        <v>-</v>
      </c>
      <c r="K42" s="45">
        <f>IF(M39="","",M39)</f>
        <v>21</v>
      </c>
      <c r="L42" s="295" t="str">
        <f>IF(N39="","",N39)</f>
        <v>-</v>
      </c>
      <c r="M42" s="334"/>
      <c r="N42" s="303"/>
      <c r="O42" s="303"/>
      <c r="P42" s="304"/>
      <c r="Q42" s="40"/>
      <c r="R42" s="34">
        <f t="shared" si="1"/>
      </c>
      <c r="S42" s="41"/>
      <c r="T42" s="331"/>
      <c r="U42" s="220">
        <f>Z41</f>
        <v>0</v>
      </c>
      <c r="V42" s="221" t="s">
        <v>9</v>
      </c>
      <c r="W42" s="221">
        <f>AA41</f>
        <v>3</v>
      </c>
      <c r="X42" s="222" t="s">
        <v>6</v>
      </c>
      <c r="Y42" s="9"/>
      <c r="Z42" s="18"/>
      <c r="AA42" s="19"/>
      <c r="AB42" s="18"/>
      <c r="AC42" s="19"/>
      <c r="AD42" s="20"/>
      <c r="AE42" s="19"/>
      <c r="AF42" s="19"/>
      <c r="AG42" s="20"/>
      <c r="AH42" s="64"/>
      <c r="AI42" s="102"/>
      <c r="AJ42" s="101" t="s">
        <v>91</v>
      </c>
      <c r="AK42" s="44">
        <f>IF(AU36="","",AU36)</f>
        <v>10</v>
      </c>
      <c r="AL42" s="42" t="str">
        <f t="shared" si="5"/>
        <v>-</v>
      </c>
      <c r="AM42" s="45">
        <f>IF(AS36="","",AS36)</f>
        <v>21</v>
      </c>
      <c r="AN42" s="295">
        <f>IF(AP39="","",AP39)</f>
      </c>
      <c r="AO42" s="48">
        <f>IF(AU39="","",AU39)</f>
      </c>
      <c r="AP42" s="34">
        <f t="shared" si="7"/>
      </c>
      <c r="AQ42" s="45">
        <f>IF(AS39="","",AS39)</f>
      </c>
      <c r="AR42" s="295">
        <f>IF(AT39="","",AT39)</f>
      </c>
      <c r="AS42" s="334"/>
      <c r="AT42" s="303"/>
      <c r="AU42" s="303"/>
      <c r="AV42" s="304"/>
      <c r="AW42" s="40">
        <v>21</v>
      </c>
      <c r="AX42" s="34" t="str">
        <f t="shared" si="3"/>
        <v>-</v>
      </c>
      <c r="AY42" s="41">
        <v>17</v>
      </c>
      <c r="AZ42" s="331"/>
      <c r="BA42" s="220">
        <f>BF41</f>
        <v>2</v>
      </c>
      <c r="BB42" s="221" t="s">
        <v>9</v>
      </c>
      <c r="BC42" s="221">
        <f>BG41</f>
        <v>1</v>
      </c>
      <c r="BD42" s="222" t="s">
        <v>6</v>
      </c>
      <c r="BE42" s="9"/>
      <c r="BF42" s="18"/>
      <c r="BG42" s="19"/>
      <c r="BH42" s="18"/>
      <c r="BI42" s="19"/>
      <c r="BJ42" s="20"/>
      <c r="BK42" s="19"/>
      <c r="BL42" s="19"/>
      <c r="BM42" s="20"/>
    </row>
    <row r="43" spans="3:65" ht="10.5" customHeight="1">
      <c r="C43" s="99" t="s">
        <v>101</v>
      </c>
      <c r="D43" s="100" t="s">
        <v>318</v>
      </c>
      <c r="E43" s="43">
        <f>IF(S34="","",S34)</f>
        <v>15</v>
      </c>
      <c r="F43" s="34" t="str">
        <f t="shared" si="4"/>
        <v>-</v>
      </c>
      <c r="G43" s="1">
        <f>IF(Q34="","",Q34)</f>
        <v>21</v>
      </c>
      <c r="H43" s="293" t="str">
        <f>IF(T34="","",IF(T34="○","×",IF(T34="×","○")))</f>
        <v>×</v>
      </c>
      <c r="I43" s="47">
        <f>IF(S37="","",S37)</f>
        <v>21</v>
      </c>
      <c r="J43" s="46" t="str">
        <f t="shared" si="6"/>
        <v>-</v>
      </c>
      <c r="K43" s="1">
        <f>IF(Q37="","",Q37)</f>
        <v>15</v>
      </c>
      <c r="L43" s="293" t="str">
        <f>IF(T37="","",IF(T37="○","×",IF(T37="×","○")))</f>
        <v>○</v>
      </c>
      <c r="M43" s="49">
        <f>IF(S40="","",S40)</f>
        <v>22</v>
      </c>
      <c r="N43" s="34" t="str">
        <f>IF(M43="","","-")</f>
        <v>-</v>
      </c>
      <c r="O43" s="5">
        <f>IF(Q40="","",Q40)</f>
        <v>20</v>
      </c>
      <c r="P43" s="293" t="str">
        <f>IF(T40="","",IF(T40="○","×",IF(T40="×","○")))</f>
        <v>○</v>
      </c>
      <c r="Q43" s="321"/>
      <c r="R43" s="322"/>
      <c r="S43" s="322"/>
      <c r="T43" s="323"/>
      <c r="U43" s="335" t="s">
        <v>384</v>
      </c>
      <c r="V43" s="336"/>
      <c r="W43" s="336"/>
      <c r="X43" s="337"/>
      <c r="Y43" s="9"/>
      <c r="Z43" s="8"/>
      <c r="AA43" s="6"/>
      <c r="AB43" s="8"/>
      <c r="AC43" s="6"/>
      <c r="AD43" s="12"/>
      <c r="AE43" s="6"/>
      <c r="AF43" s="6"/>
      <c r="AG43" s="12"/>
      <c r="AH43" s="64"/>
      <c r="AI43" s="99" t="s">
        <v>118</v>
      </c>
      <c r="AJ43" s="100" t="s">
        <v>117</v>
      </c>
      <c r="AK43" s="43">
        <f>IF(AY34="","",AY34)</f>
        <v>8</v>
      </c>
      <c r="AL43" s="34" t="str">
        <f t="shared" si="5"/>
        <v>-</v>
      </c>
      <c r="AM43" s="1">
        <f>IF(AW34="","",AW34)</f>
        <v>21</v>
      </c>
      <c r="AN43" s="293" t="str">
        <f>IF(AZ34="","",IF(AZ34="○","×",IF(AZ34="×","○")))</f>
        <v>○</v>
      </c>
      <c r="AO43" s="47">
        <f>IF(AY37="","",AY37)</f>
        <v>21</v>
      </c>
      <c r="AP43" s="46" t="str">
        <f t="shared" si="7"/>
        <v>-</v>
      </c>
      <c r="AQ43" s="1">
        <f>IF(AW37="","",AW37)</f>
        <v>14</v>
      </c>
      <c r="AR43" s="293" t="str">
        <f>IF(AZ37="","",IF(AZ37="○","×",IF(AZ37="×","○")))</f>
        <v>×</v>
      </c>
      <c r="AS43" s="49">
        <f>IF(AY40="","",AY40)</f>
        <v>21</v>
      </c>
      <c r="AT43" s="34" t="str">
        <f>IF(AS43="","","-")</f>
        <v>-</v>
      </c>
      <c r="AU43" s="5">
        <f>IF(AW40="","",AW40)</f>
        <v>18</v>
      </c>
      <c r="AV43" s="293" t="str">
        <f>IF(AZ40="","",IF(AZ40="○","×",IF(AZ40="×","○")))</f>
        <v>×</v>
      </c>
      <c r="AW43" s="321"/>
      <c r="AX43" s="322"/>
      <c r="AY43" s="322"/>
      <c r="AZ43" s="323"/>
      <c r="BA43" s="335" t="s">
        <v>387</v>
      </c>
      <c r="BB43" s="336"/>
      <c r="BC43" s="336"/>
      <c r="BD43" s="337"/>
      <c r="BE43" s="9"/>
      <c r="BF43" s="8"/>
      <c r="BG43" s="6"/>
      <c r="BH43" s="8"/>
      <c r="BI43" s="6"/>
      <c r="BJ43" s="12"/>
      <c r="BK43" s="6"/>
      <c r="BL43" s="6"/>
      <c r="BM43" s="12"/>
    </row>
    <row r="44" spans="3:65" ht="10.5" customHeight="1">
      <c r="C44" s="99" t="s">
        <v>103</v>
      </c>
      <c r="D44" s="98" t="s">
        <v>318</v>
      </c>
      <c r="E44" s="43">
        <f>IF(S35="","",S35)</f>
        <v>14</v>
      </c>
      <c r="F44" s="34" t="str">
        <f t="shared" si="4"/>
        <v>-</v>
      </c>
      <c r="G44" s="1">
        <f>IF(Q35="","",Q35)</f>
        <v>21</v>
      </c>
      <c r="H44" s="294" t="str">
        <f>IF(J41="","",J41)</f>
        <v>-</v>
      </c>
      <c r="I44" s="47">
        <f>IF(S38="","",S38)</f>
        <v>21</v>
      </c>
      <c r="J44" s="34" t="str">
        <f t="shared" si="6"/>
        <v>-</v>
      </c>
      <c r="K44" s="1">
        <f>IF(Q38="","",Q38)</f>
        <v>16</v>
      </c>
      <c r="L44" s="294">
        <f>IF(N41="","",N41)</f>
      </c>
      <c r="M44" s="47">
        <f>IF(S41="","",S41)</f>
        <v>21</v>
      </c>
      <c r="N44" s="34" t="str">
        <f>IF(M44="","","-")</f>
        <v>-</v>
      </c>
      <c r="O44" s="1">
        <f>IF(Q41="","",Q41)</f>
        <v>13</v>
      </c>
      <c r="P44" s="294" t="str">
        <f>IF(R41="","",R41)</f>
        <v>-</v>
      </c>
      <c r="Q44" s="324"/>
      <c r="R44" s="300"/>
      <c r="S44" s="300"/>
      <c r="T44" s="325"/>
      <c r="U44" s="283"/>
      <c r="V44" s="284"/>
      <c r="W44" s="284"/>
      <c r="X44" s="285"/>
      <c r="Y44" s="9"/>
      <c r="Z44" s="18">
        <f>COUNTIF(E43:T45,"○")</f>
        <v>2</v>
      </c>
      <c r="AA44" s="19">
        <f>COUNTIF(E43:T45,"×")</f>
        <v>1</v>
      </c>
      <c r="AB44" s="14">
        <f>(IF((E43&gt;G43),1,0))+(IF((E44&gt;G44),1,0))+(IF((E45&gt;G45),1,0))+(IF((I43&gt;K43),1,0))+(IF((I44&gt;K44),1,0))+(IF((I45&gt;K45),1,0))+(IF((M43&gt;O43),1,0))+(IF((M44&gt;O44),1,0))+(IF((M45&gt;O45),1,0))+(IF((Q43&gt;S43),1,0))+(IF((Q44&gt;S44),1,0))+(IF((Q45&gt;S45),1,0))</f>
        <v>4</v>
      </c>
      <c r="AC44" s="15">
        <f>(IF((E43&lt;G43),1,0))+(IF((E44&lt;G44),1,0))+(IF((E45&lt;G45),1,0))+(IF((I43&lt;K43),1,0))+(IF((I44&lt;K44),1,0))+(IF((I45&lt;K45),1,0))+(IF((M43&lt;O43),1,0))+(IF((M44&lt;O44),1,0))+(IF((M45&lt;O45),1,0))+(IF((Q43&lt;S43),1,0))+(IF((Q44&lt;S44),1,0))+(IF((Q45&lt;S45),1,0))</f>
        <v>2</v>
      </c>
      <c r="AD44" s="16">
        <f>AB44-AC44</f>
        <v>2</v>
      </c>
      <c r="AE44" s="19">
        <f>SUM(E43:E45,I43:I45,M43:M45,Q43:Q45)</f>
        <v>114</v>
      </c>
      <c r="AF44" s="19">
        <f>SUM(G43:G45,K43:K45,O43:O45,S43:S45)</f>
        <v>106</v>
      </c>
      <c r="AG44" s="20">
        <f>AE44-AF44</f>
        <v>8</v>
      </c>
      <c r="AH44" s="64"/>
      <c r="AI44" s="99" t="s">
        <v>119</v>
      </c>
      <c r="AJ44" s="98" t="s">
        <v>53</v>
      </c>
      <c r="AK44" s="43">
        <f>IF(AY35="","",AY35)</f>
        <v>21</v>
      </c>
      <c r="AL44" s="34" t="str">
        <f t="shared" si="5"/>
        <v>-</v>
      </c>
      <c r="AM44" s="1">
        <f>IF(AW35="","",AW35)</f>
        <v>17</v>
      </c>
      <c r="AN44" s="294" t="str">
        <f>IF(AP41="","",AP41)</f>
        <v>-</v>
      </c>
      <c r="AO44" s="47">
        <f>IF(AY38="","",AY38)</f>
        <v>23</v>
      </c>
      <c r="AP44" s="34" t="str">
        <f t="shared" si="7"/>
        <v>-</v>
      </c>
      <c r="AQ44" s="1">
        <f>IF(AW38="","",AW38)</f>
        <v>25</v>
      </c>
      <c r="AR44" s="294">
        <f>IF(AT41="","",AT41)</f>
      </c>
      <c r="AS44" s="47">
        <f>IF(AY41="","",AY41)</f>
        <v>17</v>
      </c>
      <c r="AT44" s="34" t="str">
        <f>IF(AS44="","","-")</f>
        <v>-</v>
      </c>
      <c r="AU44" s="1">
        <f>IF(AW41="","",AW41)</f>
        <v>21</v>
      </c>
      <c r="AV44" s="294" t="str">
        <f>IF(AX41="","",AX41)</f>
        <v>-</v>
      </c>
      <c r="AW44" s="324"/>
      <c r="AX44" s="300"/>
      <c r="AY44" s="300"/>
      <c r="AZ44" s="325"/>
      <c r="BA44" s="283"/>
      <c r="BB44" s="284"/>
      <c r="BC44" s="284"/>
      <c r="BD44" s="285"/>
      <c r="BE44" s="9"/>
      <c r="BF44" s="18">
        <f>COUNTIF(AK43:AZ45,"○")</f>
        <v>1</v>
      </c>
      <c r="BG44" s="19">
        <f>COUNTIF(AK43:AZ45,"×")</f>
        <v>2</v>
      </c>
      <c r="BH44" s="14">
        <f>(IF((AK43&gt;AM43),1,0))+(IF((AK44&gt;AM44),1,0))+(IF((AK45&gt;AM45),1,0))+(IF((AO43&gt;AQ43),1,0))+(IF((AO44&gt;AQ44),1,0))+(IF((AO45&gt;AQ45),1,0))+(IF((AS43&gt;AU43),1,0))+(IF((AS44&gt;AU44),1,0))+(IF((AS45&gt;AU45),1,0))+(IF((AW43&gt;AY43),1,0))+(IF((AW44&gt;AY44),1,0))+(IF((AW45&gt;AY45),1,0))</f>
        <v>4</v>
      </c>
      <c r="BI44" s="15">
        <f>(IF((AK43&lt;AM43),1,0))+(IF((AK44&lt;AM44),1,0))+(IF((AK45&lt;AM45),1,0))+(IF((AO43&lt;AQ43),1,0))+(IF((AO44&lt;AQ44),1,0))+(IF((AO45&lt;AQ45),1,0))+(IF((AS43&lt;AU43),1,0))+(IF((AS44&lt;AU44),1,0))+(IF((AS45&lt;AU45),1,0))+(IF((AW43&lt;AY43),1,0))+(IF((AW44&lt;AY44),1,0))+(IF((AW45&lt;AY45),1,0))</f>
        <v>5</v>
      </c>
      <c r="BJ44" s="16">
        <f>BH44-BI44</f>
        <v>-1</v>
      </c>
      <c r="BK44" s="19">
        <f>SUM(AK43:AK45,AO43:AO45,AS43:AS45,AW43:AW45)</f>
        <v>167</v>
      </c>
      <c r="BL44" s="19">
        <f>SUM(AM43:AM45,AQ43:AQ45,AU43:AU45,AY43:AY45)</f>
        <v>174</v>
      </c>
      <c r="BM44" s="20">
        <f>BK44-BL44</f>
        <v>-7</v>
      </c>
    </row>
    <row r="45" spans="3:65" ht="10.5" customHeight="1" thickBot="1">
      <c r="C45" s="97"/>
      <c r="D45" s="96" t="s">
        <v>91</v>
      </c>
      <c r="E45" s="50">
        <f>IF(S36="","",S36)</f>
      </c>
      <c r="F45" s="51">
        <f t="shared" si="4"/>
      </c>
      <c r="G45" s="2">
        <f>IF(Q36="","",Q36)</f>
      </c>
      <c r="H45" s="332" t="str">
        <f>IF(J42="","",J42)</f>
        <v>-</v>
      </c>
      <c r="I45" s="52">
        <f>IF(S39="","",S39)</f>
      </c>
      <c r="J45" s="51">
        <f t="shared" si="6"/>
      </c>
      <c r="K45" s="2">
        <f>IF(Q39="","",Q39)</f>
      </c>
      <c r="L45" s="332">
        <f>IF(N42="","",N42)</f>
      </c>
      <c r="M45" s="52">
        <f>IF(S42="","",S42)</f>
      </c>
      <c r="N45" s="51">
        <f>IF(M45="","","-")</f>
      </c>
      <c r="O45" s="2">
        <f>IF(Q42="","",Q42)</f>
      </c>
      <c r="P45" s="332">
        <f>IF(R42="","",R42)</f>
      </c>
      <c r="Q45" s="326"/>
      <c r="R45" s="327"/>
      <c r="S45" s="327"/>
      <c r="T45" s="328"/>
      <c r="U45" s="30">
        <f>Z44</f>
        <v>2</v>
      </c>
      <c r="V45" s="31" t="s">
        <v>9</v>
      </c>
      <c r="W45" s="31">
        <f>AA44</f>
        <v>1</v>
      </c>
      <c r="X45" s="32" t="s">
        <v>6</v>
      </c>
      <c r="Y45" s="9"/>
      <c r="Z45" s="26"/>
      <c r="AA45" s="27"/>
      <c r="AB45" s="26"/>
      <c r="AC45" s="27"/>
      <c r="AD45" s="28"/>
      <c r="AE45" s="27"/>
      <c r="AF45" s="27"/>
      <c r="AG45" s="28"/>
      <c r="AH45" s="64"/>
      <c r="AI45" s="97"/>
      <c r="AJ45" s="96" t="s">
        <v>319</v>
      </c>
      <c r="AK45" s="50">
        <f>IF(AY36="","",AY36)</f>
        <v>21</v>
      </c>
      <c r="AL45" s="51" t="str">
        <f t="shared" si="5"/>
        <v>-</v>
      </c>
      <c r="AM45" s="2">
        <f>IF(AW36="","",AW36)</f>
        <v>16</v>
      </c>
      <c r="AN45" s="332">
        <f>IF(AP42="","",AP42)</f>
      </c>
      <c r="AO45" s="52">
        <f>IF(AY39="","",AY39)</f>
        <v>18</v>
      </c>
      <c r="AP45" s="51" t="str">
        <f t="shared" si="7"/>
        <v>-</v>
      </c>
      <c r="AQ45" s="2">
        <f>IF(AW39="","",AW39)</f>
        <v>21</v>
      </c>
      <c r="AR45" s="332">
        <f>IF(AT42="","",AT42)</f>
      </c>
      <c r="AS45" s="52">
        <f>IF(AY42="","",AY42)</f>
        <v>17</v>
      </c>
      <c r="AT45" s="51" t="str">
        <f>IF(AS45="","","-")</f>
        <v>-</v>
      </c>
      <c r="AU45" s="2">
        <f>IF(AW42="","",AW42)</f>
        <v>21</v>
      </c>
      <c r="AV45" s="332" t="str">
        <f>IF(AX42="","",AX42)</f>
        <v>-</v>
      </c>
      <c r="AW45" s="326"/>
      <c r="AX45" s="327"/>
      <c r="AY45" s="327"/>
      <c r="AZ45" s="328"/>
      <c r="BA45" s="30">
        <f>BF44</f>
        <v>1</v>
      </c>
      <c r="BB45" s="31" t="s">
        <v>9</v>
      </c>
      <c r="BC45" s="31">
        <f>BG44</f>
        <v>2</v>
      </c>
      <c r="BD45" s="32" t="s">
        <v>6</v>
      </c>
      <c r="BE45" s="9"/>
      <c r="BF45" s="26"/>
      <c r="BG45" s="27"/>
      <c r="BH45" s="26"/>
      <c r="BI45" s="27"/>
      <c r="BJ45" s="28"/>
      <c r="BK45" s="27"/>
      <c r="BL45" s="27"/>
      <c r="BM45" s="28"/>
    </row>
    <row r="46" spans="3:49" ht="6" customHeight="1" thickBot="1">
      <c r="C46" s="119"/>
      <c r="D46" s="104"/>
      <c r="E46" s="1"/>
      <c r="F46" s="34"/>
      <c r="G46" s="1"/>
      <c r="H46" s="1"/>
      <c r="I46" s="1"/>
      <c r="J46" s="34"/>
      <c r="K46" s="1"/>
      <c r="L46" s="1"/>
      <c r="M46" s="1"/>
      <c r="N46" s="34"/>
      <c r="O46" s="1"/>
      <c r="P46" s="1"/>
      <c r="Q46" s="1"/>
      <c r="R46" s="1"/>
      <c r="S46" s="1"/>
      <c r="T46" s="1"/>
      <c r="U46" s="17"/>
      <c r="V46" s="17"/>
      <c r="W46" s="17"/>
      <c r="X46" s="17"/>
      <c r="Y46" s="9"/>
      <c r="Z46" s="19"/>
      <c r="AA46" s="19"/>
      <c r="AB46" s="19"/>
      <c r="AC46" s="19"/>
      <c r="AD46" s="19"/>
      <c r="AE46" s="19"/>
      <c r="AF46" s="19"/>
      <c r="AG46" s="19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3:49" ht="10.5" customHeight="1">
      <c r="C47" s="255" t="s">
        <v>11</v>
      </c>
      <c r="D47" s="256"/>
      <c r="E47" s="259" t="str">
        <f>C49</f>
        <v>島村尚希</v>
      </c>
      <c r="F47" s="233"/>
      <c r="G47" s="233"/>
      <c r="H47" s="234"/>
      <c r="I47" s="232" t="str">
        <f>C52</f>
        <v>森　勇気</v>
      </c>
      <c r="J47" s="233"/>
      <c r="K47" s="233"/>
      <c r="L47" s="234"/>
      <c r="M47" s="232" t="str">
        <f>C55</f>
        <v>伊東宏晃</v>
      </c>
      <c r="N47" s="233"/>
      <c r="O47" s="233"/>
      <c r="P47" s="234"/>
      <c r="Q47" s="232" t="str">
        <f>C58</f>
        <v>香川友彦</v>
      </c>
      <c r="R47" s="233"/>
      <c r="S47" s="233"/>
      <c r="T47" s="260"/>
      <c r="U47" s="230" t="s">
        <v>0</v>
      </c>
      <c r="V47" s="261"/>
      <c r="W47" s="261"/>
      <c r="X47" s="231"/>
      <c r="Y47" s="9"/>
      <c r="Z47" s="305" t="s">
        <v>2</v>
      </c>
      <c r="AA47" s="307"/>
      <c r="AB47" s="305" t="s">
        <v>3</v>
      </c>
      <c r="AC47" s="306"/>
      <c r="AD47" s="307"/>
      <c r="AE47" s="305" t="s">
        <v>4</v>
      </c>
      <c r="AF47" s="306"/>
      <c r="AG47" s="307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3:49" ht="10.5" customHeight="1" thickBot="1">
      <c r="C48" s="257"/>
      <c r="D48" s="258"/>
      <c r="E48" s="265" t="str">
        <f>C50</f>
        <v>赤崎翔太</v>
      </c>
      <c r="F48" s="236"/>
      <c r="G48" s="236"/>
      <c r="H48" s="237"/>
      <c r="I48" s="235" t="str">
        <f>C53</f>
        <v>加地龍太</v>
      </c>
      <c r="J48" s="236"/>
      <c r="K48" s="236"/>
      <c r="L48" s="237"/>
      <c r="M48" s="235" t="str">
        <f>C56</f>
        <v>石川竜郎</v>
      </c>
      <c r="N48" s="236"/>
      <c r="O48" s="236"/>
      <c r="P48" s="237"/>
      <c r="Q48" s="235" t="str">
        <f>C59</f>
        <v>久保雄輝</v>
      </c>
      <c r="R48" s="236"/>
      <c r="S48" s="236"/>
      <c r="T48" s="238"/>
      <c r="U48" s="239" t="s">
        <v>1</v>
      </c>
      <c r="V48" s="240"/>
      <c r="W48" s="240"/>
      <c r="X48" s="241"/>
      <c r="Y48" s="9"/>
      <c r="Z48" s="7" t="s">
        <v>5</v>
      </c>
      <c r="AA48" s="3" t="s">
        <v>6</v>
      </c>
      <c r="AB48" s="7" t="s">
        <v>40</v>
      </c>
      <c r="AC48" s="3" t="s">
        <v>7</v>
      </c>
      <c r="AD48" s="4" t="s">
        <v>8</v>
      </c>
      <c r="AE48" s="3" t="s">
        <v>40</v>
      </c>
      <c r="AF48" s="3" t="s">
        <v>7</v>
      </c>
      <c r="AG48" s="4" t="s">
        <v>8</v>
      </c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</row>
    <row r="49" spans="3:49" ht="10.5" customHeight="1">
      <c r="C49" s="107" t="s">
        <v>105</v>
      </c>
      <c r="D49" s="106" t="s">
        <v>318</v>
      </c>
      <c r="E49" s="296"/>
      <c r="F49" s="297"/>
      <c r="G49" s="297"/>
      <c r="H49" s="298"/>
      <c r="I49" s="33">
        <v>21</v>
      </c>
      <c r="J49" s="34" t="str">
        <f>IF(I49="","","-")</f>
        <v>-</v>
      </c>
      <c r="K49" s="35">
        <v>19</v>
      </c>
      <c r="L49" s="318" t="str">
        <f>IF(I49&lt;&gt;"",IF(I49&gt;K49,IF(I50&gt;K50,"○",IF(I51&gt;K51,"○","×")),IF(I50&gt;K50,IF(I51&gt;K51,"○","×"),"×")),"")</f>
        <v>○</v>
      </c>
      <c r="M49" s="33">
        <v>21</v>
      </c>
      <c r="N49" s="36" t="str">
        <f aca="true" t="shared" si="8" ref="N49:N54">IF(M49="","","-")</f>
        <v>-</v>
      </c>
      <c r="O49" s="37">
        <v>10</v>
      </c>
      <c r="P49" s="318" t="str">
        <f>IF(M49&lt;&gt;"",IF(M49&gt;O49,IF(M50&gt;O50,"○",IF(M51&gt;O51,"○","×")),IF(M50&gt;O50,IF(M51&gt;O51,"○","×"),"×")),"")</f>
        <v>○</v>
      </c>
      <c r="Q49" s="38">
        <v>21</v>
      </c>
      <c r="R49" s="36" t="str">
        <f aca="true" t="shared" si="9" ref="R49:R57">IF(Q49="","","-")</f>
        <v>-</v>
      </c>
      <c r="S49" s="35">
        <v>17</v>
      </c>
      <c r="T49" s="278" t="str">
        <f>IF(Q49&lt;&gt;"",IF(Q49&gt;S49,IF(Q50&gt;S50,"○",IF(Q51&gt;S51,"○","×")),IF(Q50&gt;S50,IF(Q51&gt;S51,"○","×"),"×")),"")</f>
        <v>○</v>
      </c>
      <c r="U49" s="280" t="s">
        <v>386</v>
      </c>
      <c r="V49" s="281"/>
      <c r="W49" s="281"/>
      <c r="X49" s="282"/>
      <c r="Y49" s="9"/>
      <c r="Z49" s="18"/>
      <c r="AA49" s="19"/>
      <c r="AB49" s="8"/>
      <c r="AC49" s="6"/>
      <c r="AD49" s="12"/>
      <c r="AE49" s="19"/>
      <c r="AF49" s="19"/>
      <c r="AG49" s="20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</row>
    <row r="50" spans="3:49" ht="10.5" customHeight="1">
      <c r="C50" s="99" t="s">
        <v>107</v>
      </c>
      <c r="D50" s="105" t="s">
        <v>318</v>
      </c>
      <c r="E50" s="299"/>
      <c r="F50" s="300"/>
      <c r="G50" s="300"/>
      <c r="H50" s="301"/>
      <c r="I50" s="33">
        <v>21</v>
      </c>
      <c r="J50" s="34" t="str">
        <f>IF(I50="","","-")</f>
        <v>-</v>
      </c>
      <c r="K50" s="39">
        <v>14</v>
      </c>
      <c r="L50" s="319"/>
      <c r="M50" s="33">
        <v>21</v>
      </c>
      <c r="N50" s="34" t="str">
        <f t="shared" si="8"/>
        <v>-</v>
      </c>
      <c r="O50" s="35">
        <v>17</v>
      </c>
      <c r="P50" s="319"/>
      <c r="Q50" s="33">
        <v>21</v>
      </c>
      <c r="R50" s="34" t="str">
        <f t="shared" si="9"/>
        <v>-</v>
      </c>
      <c r="S50" s="35">
        <v>18</v>
      </c>
      <c r="T50" s="279"/>
      <c r="U50" s="283"/>
      <c r="V50" s="284"/>
      <c r="W50" s="284"/>
      <c r="X50" s="285"/>
      <c r="Y50" s="9"/>
      <c r="Z50" s="18">
        <f>COUNTIF(E49:T51,"○")</f>
        <v>3</v>
      </c>
      <c r="AA50" s="19">
        <f>COUNTIF(E49:T51,"×")</f>
        <v>0</v>
      </c>
      <c r="AB50" s="14">
        <f>(IF((E49&gt;G49),1,0))+(IF((E50&gt;G50),1,0))+(IF((E51&gt;G51),1,0))+(IF((I49&gt;K49),1,0))+(IF((I50&gt;K50),1,0))+(IF((I51&gt;K51),1,0))+(IF((M49&gt;O49),1,0))+(IF((M50&gt;O50),1,0))+(IF((M51&gt;O51),1,0))+(IF((Q49&gt;S49),1,0))+(IF((Q50&gt;S50),1,0))+(IF((Q51&gt;S51),1,0))</f>
        <v>6</v>
      </c>
      <c r="AC50" s="15">
        <f>(IF((E49&lt;G49),1,0))+(IF((E50&lt;G50),1,0))+(IF((E51&lt;G51),1,0))+(IF((I49&lt;K49),1,0))+(IF((I50&lt;K50),1,0))+(IF((I51&lt;K51),1,0))+(IF((M49&lt;O49),1,0))+(IF((M50&lt;O50),1,0))+(IF((M51&lt;O51),1,0))+(IF((Q49&lt;S49),1,0))+(IF((Q50&lt;S50),1,0))+(IF((Q51&lt;S51),1,0))</f>
        <v>0</v>
      </c>
      <c r="AD50" s="16">
        <f>AB50-AC50</f>
        <v>6</v>
      </c>
      <c r="AE50" s="19">
        <f>SUM(E49:E51,I49:I51,M49:M51,Q49:Q51)</f>
        <v>126</v>
      </c>
      <c r="AF50" s="19">
        <f>SUM(G49:G51,K49:K51,O49:O51,S49:S51)</f>
        <v>95</v>
      </c>
      <c r="AG50" s="20">
        <f>AE50-AF50</f>
        <v>31</v>
      </c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</row>
    <row r="51" spans="3:49" ht="10.5" customHeight="1">
      <c r="C51" s="99"/>
      <c r="D51" s="104" t="s">
        <v>91</v>
      </c>
      <c r="E51" s="302"/>
      <c r="F51" s="303"/>
      <c r="G51" s="303"/>
      <c r="H51" s="304"/>
      <c r="I51" s="40"/>
      <c r="J51" s="34">
        <f>IF(I51="","","-")</f>
      </c>
      <c r="K51" s="41"/>
      <c r="L51" s="320"/>
      <c r="M51" s="40"/>
      <c r="N51" s="42">
        <f t="shared" si="8"/>
      </c>
      <c r="O51" s="41"/>
      <c r="P51" s="319"/>
      <c r="Q51" s="40"/>
      <c r="R51" s="42">
        <f t="shared" si="9"/>
      </c>
      <c r="S51" s="41"/>
      <c r="T51" s="279"/>
      <c r="U51" s="220">
        <f>Z50</f>
        <v>3</v>
      </c>
      <c r="V51" s="221" t="s">
        <v>9</v>
      </c>
      <c r="W51" s="221">
        <f>AA50</f>
        <v>0</v>
      </c>
      <c r="X51" s="222" t="s">
        <v>6</v>
      </c>
      <c r="Y51" s="9"/>
      <c r="Z51" s="18"/>
      <c r="AA51" s="19"/>
      <c r="AB51" s="18"/>
      <c r="AC51" s="19"/>
      <c r="AD51" s="20"/>
      <c r="AE51" s="19"/>
      <c r="AF51" s="19"/>
      <c r="AG51" s="20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</row>
    <row r="52" spans="3:49" ht="10.5" customHeight="1">
      <c r="C52" s="103" t="s">
        <v>114</v>
      </c>
      <c r="D52" s="100" t="s">
        <v>53</v>
      </c>
      <c r="E52" s="43">
        <f>IF(K49="","",K49)</f>
        <v>19</v>
      </c>
      <c r="F52" s="34" t="str">
        <f aca="true" t="shared" si="10" ref="F52:F60">IF(E52="","","-")</f>
        <v>-</v>
      </c>
      <c r="G52" s="1">
        <f>IF(I49="","",I49)</f>
        <v>21</v>
      </c>
      <c r="H52" s="293" t="str">
        <f>IF(L49="","",IF(L49="○","×",IF(L49="×","○")))</f>
        <v>×</v>
      </c>
      <c r="I52" s="321"/>
      <c r="J52" s="322"/>
      <c r="K52" s="322"/>
      <c r="L52" s="333"/>
      <c r="M52" s="33">
        <v>21</v>
      </c>
      <c r="N52" s="34" t="str">
        <f t="shared" si="8"/>
        <v>-</v>
      </c>
      <c r="O52" s="35">
        <v>16</v>
      </c>
      <c r="P52" s="329" t="str">
        <f>IF(M52&lt;&gt;"",IF(M52&gt;O52,IF(M53&gt;O53,"○",IF(M54&gt;O54,"○","×")),IF(M53&gt;O53,IF(M54&gt;O54,"○","×"),"×")),"")</f>
        <v>○</v>
      </c>
      <c r="Q52" s="33">
        <v>21</v>
      </c>
      <c r="R52" s="34" t="str">
        <f t="shared" si="9"/>
        <v>-</v>
      </c>
      <c r="S52" s="35">
        <v>14</v>
      </c>
      <c r="T52" s="330" t="str">
        <f>IF(Q52&lt;&gt;"",IF(Q52&gt;S52,IF(Q53&gt;S53,"○",IF(Q54&gt;S54,"○","×")),IF(Q53&gt;S53,IF(Q54&gt;S54,"○","×"),"×")),"")</f>
        <v>○</v>
      </c>
      <c r="U52" s="335" t="s">
        <v>384</v>
      </c>
      <c r="V52" s="336"/>
      <c r="W52" s="336"/>
      <c r="X52" s="337"/>
      <c r="Y52" s="9"/>
      <c r="Z52" s="8"/>
      <c r="AA52" s="6"/>
      <c r="AB52" s="8"/>
      <c r="AC52" s="6"/>
      <c r="AD52" s="12"/>
      <c r="AE52" s="6"/>
      <c r="AF52" s="6"/>
      <c r="AG52" s="12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</row>
    <row r="53" spans="3:49" ht="10.5" customHeight="1">
      <c r="C53" s="99" t="s">
        <v>115</v>
      </c>
      <c r="D53" s="98" t="s">
        <v>49</v>
      </c>
      <c r="E53" s="43">
        <f>IF(K50="","",K50)</f>
        <v>14</v>
      </c>
      <c r="F53" s="34" t="str">
        <f t="shared" si="10"/>
        <v>-</v>
      </c>
      <c r="G53" s="1">
        <f>IF(I50="","",I50)</f>
        <v>21</v>
      </c>
      <c r="H53" s="294" t="str">
        <f>IF(J50="","",J50)</f>
        <v>-</v>
      </c>
      <c r="I53" s="324"/>
      <c r="J53" s="300"/>
      <c r="K53" s="300"/>
      <c r="L53" s="301"/>
      <c r="M53" s="33">
        <v>14</v>
      </c>
      <c r="N53" s="34" t="str">
        <f t="shared" si="8"/>
        <v>-</v>
      </c>
      <c r="O53" s="35">
        <v>21</v>
      </c>
      <c r="P53" s="319"/>
      <c r="Q53" s="33">
        <v>21</v>
      </c>
      <c r="R53" s="34" t="str">
        <f t="shared" si="9"/>
        <v>-</v>
      </c>
      <c r="S53" s="35">
        <v>13</v>
      </c>
      <c r="T53" s="279"/>
      <c r="U53" s="283"/>
      <c r="V53" s="284"/>
      <c r="W53" s="284"/>
      <c r="X53" s="285"/>
      <c r="Y53" s="9"/>
      <c r="Z53" s="18">
        <f>COUNTIF(E52:T54,"○")</f>
        <v>2</v>
      </c>
      <c r="AA53" s="19">
        <f>COUNTIF(E52:T54,"×")</f>
        <v>1</v>
      </c>
      <c r="AB53" s="14">
        <f>(IF((E52&gt;G52),1,0))+(IF((E53&gt;G53),1,0))+(IF((E54&gt;G54),1,0))+(IF((I52&gt;K52),1,0))+(IF((I53&gt;K53),1,0))+(IF((I54&gt;K54),1,0))+(IF((M52&gt;O52),1,0))+(IF((M53&gt;O53),1,0))+(IF((M54&gt;O54),1,0))+(IF((Q52&gt;S52),1,0))+(IF((Q53&gt;S53),1,0))+(IF((Q54&gt;S54),1,0))</f>
        <v>4</v>
      </c>
      <c r="AC53" s="15">
        <f>(IF((E52&lt;G52),1,0))+(IF((E53&lt;G53),1,0))+(IF((E54&lt;G54),1,0))+(IF((I52&lt;K52),1,0))+(IF((I53&lt;K53),1,0))+(IF((I54&lt;K54),1,0))+(IF((M52&lt;O52),1,0))+(IF((M53&lt;O53),1,0))+(IF((M54&lt;O54),1,0))+(IF((Q52&lt;S52),1,0))+(IF((Q53&lt;S53),1,0))+(IF((Q54&lt;S54),1,0))</f>
        <v>3</v>
      </c>
      <c r="AD53" s="16">
        <f>AB53-AC53</f>
        <v>1</v>
      </c>
      <c r="AE53" s="19">
        <f>SUM(E52:E54,I52:I54,M52:M54,Q52:Q54)</f>
        <v>131</v>
      </c>
      <c r="AF53" s="19">
        <f>SUM(G52:G54,K52:K54,O52:O54,S52:S54)</f>
        <v>117</v>
      </c>
      <c r="AG53" s="20">
        <f>AE53-AF53</f>
        <v>14</v>
      </c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</row>
    <row r="54" spans="3:49" ht="10.5" customHeight="1">
      <c r="C54" s="102"/>
      <c r="D54" s="101" t="s">
        <v>319</v>
      </c>
      <c r="E54" s="44">
        <f>IF(K51="","",K51)</f>
      </c>
      <c r="F54" s="34">
        <f t="shared" si="10"/>
      </c>
      <c r="G54" s="45">
        <f>IF(I51="","",I51)</f>
      </c>
      <c r="H54" s="295">
        <f>IF(J51="","",J51)</f>
      </c>
      <c r="I54" s="334"/>
      <c r="J54" s="303"/>
      <c r="K54" s="303"/>
      <c r="L54" s="304"/>
      <c r="M54" s="40">
        <v>21</v>
      </c>
      <c r="N54" s="34" t="str">
        <f t="shared" si="8"/>
        <v>-</v>
      </c>
      <c r="O54" s="41">
        <v>11</v>
      </c>
      <c r="P54" s="320"/>
      <c r="Q54" s="40"/>
      <c r="R54" s="42">
        <f t="shared" si="9"/>
      </c>
      <c r="S54" s="41"/>
      <c r="T54" s="331"/>
      <c r="U54" s="220">
        <f>Z53</f>
        <v>2</v>
      </c>
      <c r="V54" s="221" t="s">
        <v>9</v>
      </c>
      <c r="W54" s="221">
        <f>AA53</f>
        <v>1</v>
      </c>
      <c r="X54" s="222" t="s">
        <v>6</v>
      </c>
      <c r="Y54" s="9"/>
      <c r="Z54" s="26"/>
      <c r="AA54" s="27"/>
      <c r="AB54" s="26"/>
      <c r="AC54" s="27"/>
      <c r="AD54" s="28"/>
      <c r="AE54" s="27"/>
      <c r="AF54" s="27"/>
      <c r="AG54" s="28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</row>
    <row r="55" spans="3:49" ht="10.5" customHeight="1">
      <c r="C55" s="103" t="s">
        <v>122</v>
      </c>
      <c r="D55" s="100" t="s">
        <v>53</v>
      </c>
      <c r="E55" s="43">
        <f>IF(O49="","",O49)</f>
        <v>10</v>
      </c>
      <c r="F55" s="46" t="str">
        <f t="shared" si="10"/>
        <v>-</v>
      </c>
      <c r="G55" s="1">
        <f>IF(M49="","",M49)</f>
        <v>21</v>
      </c>
      <c r="H55" s="293" t="str">
        <f>IF(P49="","",IF(P49="○","×",IF(P49="×","○")))</f>
        <v>×</v>
      </c>
      <c r="I55" s="47">
        <f>IF(O52="","",O52)</f>
        <v>16</v>
      </c>
      <c r="J55" s="34" t="str">
        <f aca="true" t="shared" si="11" ref="J55:J60">IF(I55="","","-")</f>
        <v>-</v>
      </c>
      <c r="K55" s="1">
        <f>IF(M52="","",M52)</f>
        <v>21</v>
      </c>
      <c r="L55" s="293" t="str">
        <f>IF(P52="","",IF(P52="○","×",IF(P52="×","○")))</f>
        <v>×</v>
      </c>
      <c r="M55" s="321"/>
      <c r="N55" s="322"/>
      <c r="O55" s="322"/>
      <c r="P55" s="333"/>
      <c r="Q55" s="33">
        <v>21</v>
      </c>
      <c r="R55" s="34" t="str">
        <f t="shared" si="9"/>
        <v>-</v>
      </c>
      <c r="S55" s="35">
        <v>13</v>
      </c>
      <c r="T55" s="279" t="str">
        <f>IF(Q55&lt;&gt;"",IF(Q55&gt;S55,IF(Q56&gt;S56,"○",IF(Q57&gt;S57,"○","×")),IF(Q56&gt;S56,IF(Q57&gt;S57,"○","×"),"×")),"")</f>
        <v>×</v>
      </c>
      <c r="U55" s="335" t="s">
        <v>385</v>
      </c>
      <c r="V55" s="336"/>
      <c r="W55" s="336"/>
      <c r="X55" s="337"/>
      <c r="Y55" s="9"/>
      <c r="Z55" s="18"/>
      <c r="AA55" s="19"/>
      <c r="AB55" s="18"/>
      <c r="AC55" s="19"/>
      <c r="AD55" s="20"/>
      <c r="AE55" s="19"/>
      <c r="AF55" s="19"/>
      <c r="AG55" s="20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</row>
    <row r="56" spans="3:49" ht="10.5" customHeight="1">
      <c r="C56" s="99" t="s">
        <v>290</v>
      </c>
      <c r="D56" s="98" t="s">
        <v>53</v>
      </c>
      <c r="E56" s="43">
        <f>IF(O50="","",O50)</f>
        <v>17</v>
      </c>
      <c r="F56" s="34" t="str">
        <f t="shared" si="10"/>
        <v>-</v>
      </c>
      <c r="G56" s="1">
        <f>IF(M50="","",M50)</f>
        <v>21</v>
      </c>
      <c r="H56" s="294">
        <f>IF(J53="","",J53)</f>
      </c>
      <c r="I56" s="47">
        <f>IF(O53="","",O53)</f>
        <v>21</v>
      </c>
      <c r="J56" s="34" t="str">
        <f t="shared" si="11"/>
        <v>-</v>
      </c>
      <c r="K56" s="1">
        <f>IF(M53="","",M53)</f>
        <v>14</v>
      </c>
      <c r="L56" s="294" t="str">
        <f>IF(N53="","",N53)</f>
        <v>-</v>
      </c>
      <c r="M56" s="324"/>
      <c r="N56" s="300"/>
      <c r="O56" s="300"/>
      <c r="P56" s="301"/>
      <c r="Q56" s="33">
        <v>17</v>
      </c>
      <c r="R56" s="34" t="str">
        <f t="shared" si="9"/>
        <v>-</v>
      </c>
      <c r="S56" s="35">
        <v>21</v>
      </c>
      <c r="T56" s="279"/>
      <c r="U56" s="283"/>
      <c r="V56" s="284"/>
      <c r="W56" s="284"/>
      <c r="X56" s="285"/>
      <c r="Y56" s="9"/>
      <c r="Z56" s="18">
        <f>COUNTIF(E55:T57,"○")</f>
        <v>0</v>
      </c>
      <c r="AA56" s="19">
        <f>COUNTIF(E55:T57,"×")</f>
        <v>3</v>
      </c>
      <c r="AB56" s="14">
        <f>(IF((E55&gt;G55),1,0))+(IF((E56&gt;G56),1,0))+(IF((E57&gt;G57),1,0))+(IF((I55&gt;K55),1,0))+(IF((I56&gt;K56),1,0))+(IF((I57&gt;K57),1,0))+(IF((M55&gt;O55),1,0))+(IF((M56&gt;O56),1,0))+(IF((M57&gt;O57),1,0))+(IF((Q55&gt;S55),1,0))+(IF((Q56&gt;S56),1,0))+(IF((Q57&gt;S57),1,0))</f>
        <v>2</v>
      </c>
      <c r="AC56" s="15">
        <f>(IF((E55&lt;G55),1,0))+(IF((E56&lt;G56),1,0))+(IF((E57&lt;G57),1,0))+(IF((I55&lt;K55),1,0))+(IF((I56&lt;K56),1,0))+(IF((I57&lt;K57),1,0))+(IF((M55&lt;O55),1,0))+(IF((M56&lt;O56),1,0))+(IF((M57&lt;O57),1,0))+(IF((Q55&lt;S55),1,0))+(IF((Q56&lt;S56),1,0))+(IF((Q57&lt;S57),1,0))</f>
        <v>6</v>
      </c>
      <c r="AD56" s="16">
        <f>AB56-AC56</f>
        <v>-4</v>
      </c>
      <c r="AE56" s="19">
        <f>SUM(E55:E57,I55:I57,M55:M57,Q55:Q57)</f>
        <v>131</v>
      </c>
      <c r="AF56" s="19">
        <f>SUM(G55:G57,K55:K57,O55:O57,S55:S57)</f>
        <v>153</v>
      </c>
      <c r="AG56" s="20">
        <f>AE56-AF56</f>
        <v>-22</v>
      </c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</row>
    <row r="57" spans="3:49" ht="10.5" customHeight="1">
      <c r="C57" s="102"/>
      <c r="D57" s="101" t="s">
        <v>319</v>
      </c>
      <c r="E57" s="44">
        <f>IF(O51="","",O51)</f>
      </c>
      <c r="F57" s="42">
        <f t="shared" si="10"/>
      </c>
      <c r="G57" s="45">
        <f>IF(M51="","",M51)</f>
      </c>
      <c r="H57" s="295">
        <f>IF(J54="","",J54)</f>
      </c>
      <c r="I57" s="48">
        <f>IF(O54="","",O54)</f>
        <v>11</v>
      </c>
      <c r="J57" s="34" t="str">
        <f t="shared" si="11"/>
        <v>-</v>
      </c>
      <c r="K57" s="45">
        <f>IF(M54="","",M54)</f>
        <v>21</v>
      </c>
      <c r="L57" s="295" t="str">
        <f>IF(N54="","",N54)</f>
        <v>-</v>
      </c>
      <c r="M57" s="334"/>
      <c r="N57" s="303"/>
      <c r="O57" s="303"/>
      <c r="P57" s="304"/>
      <c r="Q57" s="40">
        <v>18</v>
      </c>
      <c r="R57" s="34" t="str">
        <f t="shared" si="9"/>
        <v>-</v>
      </c>
      <c r="S57" s="41">
        <v>21</v>
      </c>
      <c r="T57" s="331"/>
      <c r="U57" s="220">
        <f>Z56</f>
        <v>0</v>
      </c>
      <c r="V57" s="221" t="s">
        <v>9</v>
      </c>
      <c r="W57" s="221">
        <f>AA56</f>
        <v>3</v>
      </c>
      <c r="X57" s="222" t="s">
        <v>6</v>
      </c>
      <c r="Y57" s="9"/>
      <c r="Z57" s="18"/>
      <c r="AA57" s="19"/>
      <c r="AB57" s="18"/>
      <c r="AC57" s="19"/>
      <c r="AD57" s="20"/>
      <c r="AE57" s="19"/>
      <c r="AF57" s="19"/>
      <c r="AG57" s="20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</row>
    <row r="58" spans="3:49" ht="10.5" customHeight="1">
      <c r="C58" s="99" t="s">
        <v>331</v>
      </c>
      <c r="D58" s="100" t="s">
        <v>333</v>
      </c>
      <c r="E58" s="43">
        <f>IF(S49="","",S49)</f>
        <v>17</v>
      </c>
      <c r="F58" s="34" t="str">
        <f t="shared" si="10"/>
        <v>-</v>
      </c>
      <c r="G58" s="1">
        <f>IF(Q49="","",Q49)</f>
        <v>21</v>
      </c>
      <c r="H58" s="293" t="str">
        <f>IF(T49="","",IF(T49="○","×",IF(T49="×","○")))</f>
        <v>×</v>
      </c>
      <c r="I58" s="47">
        <f>IF(S52="","",S52)</f>
        <v>14</v>
      </c>
      <c r="J58" s="46" t="str">
        <f t="shared" si="11"/>
        <v>-</v>
      </c>
      <c r="K58" s="1">
        <f>IF(Q52="","",Q52)</f>
        <v>21</v>
      </c>
      <c r="L58" s="293" t="str">
        <f>IF(T52="","",IF(T52="○","×",IF(T52="×","○")))</f>
        <v>×</v>
      </c>
      <c r="M58" s="49">
        <f>IF(S55="","",S55)</f>
        <v>13</v>
      </c>
      <c r="N58" s="34" t="str">
        <f>IF(M58="","","-")</f>
        <v>-</v>
      </c>
      <c r="O58" s="5">
        <f>IF(Q55="","",Q55)</f>
        <v>21</v>
      </c>
      <c r="P58" s="293" t="str">
        <f>IF(T55="","",IF(T55="○","×",IF(T55="×","○")))</f>
        <v>○</v>
      </c>
      <c r="Q58" s="321"/>
      <c r="R58" s="322"/>
      <c r="S58" s="322"/>
      <c r="T58" s="323"/>
      <c r="U58" s="335" t="s">
        <v>387</v>
      </c>
      <c r="V58" s="336"/>
      <c r="W58" s="336"/>
      <c r="X58" s="337"/>
      <c r="Y58" s="9"/>
      <c r="Z58" s="8"/>
      <c r="AA58" s="6"/>
      <c r="AB58" s="8"/>
      <c r="AC58" s="6"/>
      <c r="AD58" s="12"/>
      <c r="AE58" s="6"/>
      <c r="AF58" s="6"/>
      <c r="AG58" s="12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</row>
    <row r="59" spans="3:49" ht="10.5" customHeight="1">
      <c r="C59" s="99" t="s">
        <v>332</v>
      </c>
      <c r="D59" s="98" t="s">
        <v>333</v>
      </c>
      <c r="E59" s="43">
        <f>IF(S50="","",S50)</f>
        <v>18</v>
      </c>
      <c r="F59" s="34" t="str">
        <f t="shared" si="10"/>
        <v>-</v>
      </c>
      <c r="G59" s="1">
        <f>IF(Q50="","",Q50)</f>
        <v>21</v>
      </c>
      <c r="H59" s="294" t="str">
        <f>IF(J56="","",J56)</f>
        <v>-</v>
      </c>
      <c r="I59" s="47">
        <f>IF(S53="","",S53)</f>
        <v>13</v>
      </c>
      <c r="J59" s="34" t="str">
        <f t="shared" si="11"/>
        <v>-</v>
      </c>
      <c r="K59" s="1">
        <f>IF(Q53="","",Q53)</f>
        <v>21</v>
      </c>
      <c r="L59" s="294">
        <f>IF(N56="","",N56)</f>
      </c>
      <c r="M59" s="47">
        <f>IF(S56="","",S56)</f>
        <v>21</v>
      </c>
      <c r="N59" s="34" t="str">
        <f>IF(M59="","","-")</f>
        <v>-</v>
      </c>
      <c r="O59" s="1">
        <f>IF(Q56="","",Q56)</f>
        <v>17</v>
      </c>
      <c r="P59" s="294" t="str">
        <f>IF(R56="","",R56)</f>
        <v>-</v>
      </c>
      <c r="Q59" s="324"/>
      <c r="R59" s="300"/>
      <c r="S59" s="300"/>
      <c r="T59" s="325"/>
      <c r="U59" s="283"/>
      <c r="V59" s="284"/>
      <c r="W59" s="284"/>
      <c r="X59" s="285"/>
      <c r="Y59" s="9"/>
      <c r="Z59" s="18">
        <f>COUNTIF(E58:T60,"○")</f>
        <v>1</v>
      </c>
      <c r="AA59" s="19">
        <f>COUNTIF(E58:T60,"×")</f>
        <v>2</v>
      </c>
      <c r="AB59" s="14">
        <f>(IF((E58&gt;G58),1,0))+(IF((E59&gt;G59),1,0))+(IF((E60&gt;G60),1,0))+(IF((I58&gt;K58),1,0))+(IF((I59&gt;K59),1,0))+(IF((I60&gt;K60),1,0))+(IF((M58&gt;O58),1,0))+(IF((M59&gt;O59),1,0))+(IF((M60&gt;O60),1,0))+(IF((Q58&gt;S58),1,0))+(IF((Q59&gt;S59),1,0))+(IF((Q60&gt;S60),1,0))</f>
        <v>2</v>
      </c>
      <c r="AC59" s="15">
        <f>(IF((E58&lt;G58),1,0))+(IF((E59&lt;G59),1,0))+(IF((E60&lt;G60),1,0))+(IF((I58&lt;K58),1,0))+(IF((I59&lt;K59),1,0))+(IF((I60&lt;K60),1,0))+(IF((M58&lt;O58),1,0))+(IF((M59&lt;O59),1,0))+(IF((M60&lt;O60),1,0))+(IF((Q58&lt;S58),1,0))+(IF((Q59&lt;S59),1,0))+(IF((Q60&lt;S60),1,0))</f>
        <v>5</v>
      </c>
      <c r="AD59" s="16">
        <f>AB59-AC59</f>
        <v>-3</v>
      </c>
      <c r="AE59" s="19">
        <f>SUM(E58:E60,I58:I60,M58:M60,Q58:Q60)</f>
        <v>117</v>
      </c>
      <c r="AF59" s="19">
        <f>SUM(G58:G60,K58:K60,O58:O60,S58:S60)</f>
        <v>140</v>
      </c>
      <c r="AG59" s="20">
        <f>AE59-AF59</f>
        <v>-23</v>
      </c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</row>
    <row r="60" spans="3:49" ht="10.5" customHeight="1" thickBot="1">
      <c r="C60" s="97"/>
      <c r="D60" s="96" t="s">
        <v>91</v>
      </c>
      <c r="E60" s="50">
        <f>IF(S51="","",S51)</f>
      </c>
      <c r="F60" s="51">
        <f t="shared" si="10"/>
      </c>
      <c r="G60" s="2">
        <f>IF(Q51="","",Q51)</f>
      </c>
      <c r="H60" s="332" t="str">
        <f>IF(J57="","",J57)</f>
        <v>-</v>
      </c>
      <c r="I60" s="52">
        <f>IF(S54="","",S54)</f>
      </c>
      <c r="J60" s="51">
        <f t="shared" si="11"/>
      </c>
      <c r="K60" s="2">
        <f>IF(Q54="","",Q54)</f>
      </c>
      <c r="L60" s="332">
        <f>IF(N57="","",N57)</f>
      </c>
      <c r="M60" s="52">
        <f>IF(S57="","",S57)</f>
        <v>21</v>
      </c>
      <c r="N60" s="51" t="str">
        <f>IF(M60="","","-")</f>
        <v>-</v>
      </c>
      <c r="O60" s="2">
        <f>IF(Q57="","",Q57)</f>
        <v>18</v>
      </c>
      <c r="P60" s="332" t="str">
        <f>IF(R57="","",R57)</f>
        <v>-</v>
      </c>
      <c r="Q60" s="326"/>
      <c r="R60" s="327"/>
      <c r="S60" s="327"/>
      <c r="T60" s="328"/>
      <c r="U60" s="30">
        <f>Z59</f>
        <v>1</v>
      </c>
      <c r="V60" s="31" t="s">
        <v>9</v>
      </c>
      <c r="W60" s="31">
        <f>AA59</f>
        <v>2</v>
      </c>
      <c r="X60" s="32" t="s">
        <v>6</v>
      </c>
      <c r="Y60" s="9"/>
      <c r="Z60" s="26"/>
      <c r="AA60" s="27"/>
      <c r="AB60" s="26"/>
      <c r="AC60" s="27"/>
      <c r="AD60" s="28"/>
      <c r="AE60" s="27"/>
      <c r="AF60" s="27"/>
      <c r="AG60" s="28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</row>
    <row r="61" spans="3:49" ht="10.5" customHeight="1">
      <c r="C61" s="119"/>
      <c r="D61" s="104"/>
      <c r="E61" s="1"/>
      <c r="F61" s="34"/>
      <c r="G61" s="1"/>
      <c r="H61" s="1"/>
      <c r="I61" s="1"/>
      <c r="J61" s="34"/>
      <c r="K61" s="1"/>
      <c r="L61" s="1"/>
      <c r="M61" s="1"/>
      <c r="N61" s="34"/>
      <c r="O61" s="1"/>
      <c r="P61" s="1"/>
      <c r="Q61" s="1"/>
      <c r="R61" s="1"/>
      <c r="S61" s="1"/>
      <c r="T61" s="1"/>
      <c r="U61" s="17"/>
      <c r="V61" s="17"/>
      <c r="W61" s="17"/>
      <c r="X61" s="17"/>
      <c r="Y61" s="9"/>
      <c r="Z61" s="19"/>
      <c r="AA61" s="19"/>
      <c r="AB61" s="19"/>
      <c r="AC61" s="19"/>
      <c r="AD61" s="19"/>
      <c r="AE61" s="19"/>
      <c r="AF61" s="19"/>
      <c r="AG61" s="19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</row>
    <row r="62" spans="3:41" ht="10.5" customHeight="1" thickBot="1">
      <c r="C62" s="67"/>
      <c r="D62" s="71"/>
      <c r="E62" s="71"/>
      <c r="F62" s="71"/>
      <c r="G62" s="71"/>
      <c r="H62" s="71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69"/>
      <c r="T62" s="69"/>
      <c r="U62" s="69"/>
      <c r="V62" s="69"/>
      <c r="W62" s="69"/>
      <c r="X62" s="68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</row>
    <row r="63" spans="1:61" ht="10.5" customHeight="1">
      <c r="A63" s="112"/>
      <c r="B63" s="112"/>
      <c r="C63" s="113"/>
      <c r="D63" s="117"/>
      <c r="E63" s="117"/>
      <c r="F63" s="117"/>
      <c r="G63" s="117"/>
      <c r="H63" s="117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5"/>
      <c r="T63" s="115"/>
      <c r="U63" s="115"/>
      <c r="V63" s="115"/>
      <c r="W63" s="115"/>
      <c r="X63" s="114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</row>
    <row r="64" spans="1:61" ht="15" customHeight="1" thickBot="1">
      <c r="A64" s="94"/>
      <c r="B64" s="94"/>
      <c r="C64" s="208" t="str">
        <f>C84</f>
        <v>中江貴文</v>
      </c>
      <c r="D64" s="209" t="str">
        <f>D84</f>
        <v>ＭＢＣ</v>
      </c>
      <c r="E64" s="262" t="s">
        <v>31</v>
      </c>
      <c r="F64" s="263"/>
      <c r="G64" s="263"/>
      <c r="H64" s="264"/>
      <c r="I64" s="86"/>
      <c r="J64" s="86"/>
      <c r="K64" s="86"/>
      <c r="L64" s="86"/>
      <c r="M64" s="86"/>
      <c r="N64" s="86"/>
      <c r="O64" s="86"/>
      <c r="P64" s="242" t="s">
        <v>79</v>
      </c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94"/>
      <c r="BF64" s="94"/>
      <c r="BG64" s="94"/>
      <c r="BH64" s="94"/>
      <c r="BI64" s="94"/>
    </row>
    <row r="65" spans="1:61" ht="15" customHeight="1" thickBot="1" thickTop="1">
      <c r="A65" s="94"/>
      <c r="B65" s="94"/>
      <c r="C65" s="210" t="str">
        <f>C85</f>
        <v>末包孝</v>
      </c>
      <c r="D65" s="211" t="str">
        <f>D85</f>
        <v>ﾙｰｽﾞ大野原</v>
      </c>
      <c r="E65" s="249"/>
      <c r="F65" s="250"/>
      <c r="G65" s="250"/>
      <c r="H65" s="251"/>
      <c r="I65" s="181"/>
      <c r="J65" s="193">
        <v>21</v>
      </c>
      <c r="K65" s="183">
        <v>21</v>
      </c>
      <c r="L65" s="162"/>
      <c r="M65" s="162"/>
      <c r="N65" s="88"/>
      <c r="O65" s="86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94"/>
      <c r="BF65" s="94"/>
      <c r="BG65" s="94"/>
      <c r="BH65" s="94"/>
      <c r="BI65" s="94"/>
    </row>
    <row r="66" spans="1:62" ht="15" customHeight="1" thickTop="1">
      <c r="A66" s="94"/>
      <c r="B66" s="94"/>
      <c r="C66" s="212" t="str">
        <f>AI84</f>
        <v>勝田翔平</v>
      </c>
      <c r="D66" s="213" t="str">
        <f>AJ84</f>
        <v>だんだん島根</v>
      </c>
      <c r="E66" s="243" t="s">
        <v>30</v>
      </c>
      <c r="F66" s="244"/>
      <c r="G66" s="244"/>
      <c r="H66" s="245"/>
      <c r="I66" s="161"/>
      <c r="J66" s="161">
        <v>19</v>
      </c>
      <c r="K66" s="165">
        <v>14</v>
      </c>
      <c r="L66" s="182"/>
      <c r="M66" s="194"/>
      <c r="N66" s="88"/>
      <c r="O66" s="88"/>
      <c r="P66" s="86"/>
      <c r="Q66" s="127" t="s">
        <v>59</v>
      </c>
      <c r="R66" s="68"/>
      <c r="S66" s="94"/>
      <c r="T66" s="94"/>
      <c r="U66" s="94"/>
      <c r="V66" s="128"/>
      <c r="W66" s="128"/>
      <c r="X66" s="128"/>
      <c r="Y66" s="128"/>
      <c r="Z66" s="128"/>
      <c r="AA66" s="91"/>
      <c r="AB66" s="94"/>
      <c r="AC66" s="94"/>
      <c r="AD66" s="94"/>
      <c r="AE66" s="94"/>
      <c r="AF66" s="67"/>
      <c r="AG66" s="67"/>
      <c r="AH66" s="67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</row>
    <row r="67" spans="1:62" ht="15" customHeight="1" thickBot="1">
      <c r="A67" s="94"/>
      <c r="B67" s="94"/>
      <c r="C67" s="214" t="str">
        <f>AI85</f>
        <v>坂本一敏</v>
      </c>
      <c r="D67" s="215" t="str">
        <f>AJ85</f>
        <v>だんだん島根</v>
      </c>
      <c r="E67" s="246"/>
      <c r="F67" s="247"/>
      <c r="G67" s="247"/>
      <c r="H67" s="248"/>
      <c r="I67" s="92"/>
      <c r="J67" s="162"/>
      <c r="K67" s="92"/>
      <c r="L67" s="92"/>
      <c r="M67" s="199"/>
      <c r="N67" s="88">
        <v>19</v>
      </c>
      <c r="O67" s="88">
        <v>25</v>
      </c>
      <c r="P67" s="86">
        <v>21</v>
      </c>
      <c r="Q67" s="289" t="str">
        <f>C64</f>
        <v>中江貴文</v>
      </c>
      <c r="R67" s="290"/>
      <c r="S67" s="290"/>
      <c r="T67" s="290"/>
      <c r="U67" s="290"/>
      <c r="V67" s="290"/>
      <c r="W67" s="290"/>
      <c r="X67" s="291" t="str">
        <f>D64</f>
        <v>ＭＢＣ</v>
      </c>
      <c r="Y67" s="290"/>
      <c r="Z67" s="290"/>
      <c r="AA67" s="290"/>
      <c r="AB67" s="290"/>
      <c r="AC67" s="290"/>
      <c r="AD67" s="290"/>
      <c r="AE67" s="292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</row>
    <row r="68" spans="1:62" ht="15" customHeight="1" thickBot="1" thickTop="1">
      <c r="A68" s="94"/>
      <c r="B68" s="94"/>
      <c r="C68" s="212" t="str">
        <f>C81</f>
        <v>南部和誉</v>
      </c>
      <c r="D68" s="213" t="str">
        <f>D81</f>
        <v>ﾄﾞﾝｷﾎｰﾃ</v>
      </c>
      <c r="E68" s="243" t="s">
        <v>16</v>
      </c>
      <c r="F68" s="244"/>
      <c r="G68" s="244"/>
      <c r="H68" s="245"/>
      <c r="I68" s="92"/>
      <c r="J68" s="162"/>
      <c r="K68" s="92"/>
      <c r="L68" s="92"/>
      <c r="M68" s="166"/>
      <c r="N68" s="203">
        <v>21</v>
      </c>
      <c r="O68" s="201">
        <v>23</v>
      </c>
      <c r="P68" s="202">
        <v>19</v>
      </c>
      <c r="Q68" s="269" t="str">
        <f>C65</f>
        <v>末包孝</v>
      </c>
      <c r="R68" s="270"/>
      <c r="S68" s="270"/>
      <c r="T68" s="270"/>
      <c r="U68" s="270"/>
      <c r="V68" s="270"/>
      <c r="W68" s="270"/>
      <c r="X68" s="271" t="str">
        <f>D65</f>
        <v>ﾙｰｽﾞ大野原</v>
      </c>
      <c r="Y68" s="271"/>
      <c r="Z68" s="271"/>
      <c r="AA68" s="271"/>
      <c r="AB68" s="271"/>
      <c r="AC68" s="271"/>
      <c r="AD68" s="271"/>
      <c r="AE68" s="272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</row>
    <row r="69" spans="1:62" ht="15" customHeight="1" thickBot="1" thickTop="1">
      <c r="A69" s="94"/>
      <c r="B69" s="94"/>
      <c r="C69" s="214" t="str">
        <f>C82</f>
        <v>合田雄太</v>
      </c>
      <c r="D69" s="215" t="str">
        <f>D82</f>
        <v>ﾄﾞﾝｷﾎｰﾃ</v>
      </c>
      <c r="E69" s="246"/>
      <c r="F69" s="247"/>
      <c r="G69" s="247"/>
      <c r="H69" s="248"/>
      <c r="I69" s="181"/>
      <c r="J69" s="193">
        <v>21</v>
      </c>
      <c r="K69" s="183">
        <v>21</v>
      </c>
      <c r="L69" s="169"/>
      <c r="M69" s="170"/>
      <c r="N69" s="90"/>
      <c r="O69" s="88"/>
      <c r="P69" s="86"/>
      <c r="Q69" s="273" t="s">
        <v>60</v>
      </c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</row>
    <row r="70" spans="1:62" ht="15" customHeight="1" thickTop="1">
      <c r="A70" s="94"/>
      <c r="B70" s="94"/>
      <c r="C70" s="216" t="str">
        <f>AI78</f>
        <v>山本憲矢</v>
      </c>
      <c r="D70" s="217" t="str">
        <f>AJ78</f>
        <v>へなちょこ</v>
      </c>
      <c r="E70" s="249" t="s">
        <v>29</v>
      </c>
      <c r="F70" s="250"/>
      <c r="G70" s="250"/>
      <c r="H70" s="251"/>
      <c r="I70" s="161"/>
      <c r="J70" s="161">
        <v>15</v>
      </c>
      <c r="K70" s="172">
        <v>19</v>
      </c>
      <c r="L70" s="162"/>
      <c r="M70" s="162"/>
      <c r="N70" s="88"/>
      <c r="O70" s="88"/>
      <c r="P70" s="86"/>
      <c r="Q70" s="274" t="str">
        <f>C68</f>
        <v>南部和誉</v>
      </c>
      <c r="R70" s="275"/>
      <c r="S70" s="275"/>
      <c r="T70" s="275"/>
      <c r="U70" s="275"/>
      <c r="V70" s="275"/>
      <c r="W70" s="275"/>
      <c r="X70" s="276" t="str">
        <f>D68</f>
        <v>ﾄﾞﾝｷﾎｰﾃ</v>
      </c>
      <c r="Y70" s="276"/>
      <c r="Z70" s="276"/>
      <c r="AA70" s="276"/>
      <c r="AB70" s="276"/>
      <c r="AC70" s="276"/>
      <c r="AD70" s="276"/>
      <c r="AE70" s="277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</row>
    <row r="71" spans="1:62" ht="15" customHeight="1">
      <c r="A71" s="94"/>
      <c r="B71" s="94"/>
      <c r="C71" s="218" t="str">
        <f>AI79</f>
        <v>西村志穂</v>
      </c>
      <c r="D71" s="219" t="str">
        <f>AJ79</f>
        <v>へなちょこ</v>
      </c>
      <c r="E71" s="342"/>
      <c r="F71" s="343"/>
      <c r="G71" s="343"/>
      <c r="H71" s="344"/>
      <c r="I71" s="129"/>
      <c r="J71" s="129"/>
      <c r="K71" s="129"/>
      <c r="L71" s="86"/>
      <c r="M71" s="86"/>
      <c r="N71" s="86"/>
      <c r="O71" s="86"/>
      <c r="P71" s="86"/>
      <c r="Q71" s="269" t="str">
        <f>C69</f>
        <v>合田雄太</v>
      </c>
      <c r="R71" s="270"/>
      <c r="S71" s="270"/>
      <c r="T71" s="270"/>
      <c r="U71" s="270"/>
      <c r="V71" s="270"/>
      <c r="W71" s="270"/>
      <c r="X71" s="286" t="str">
        <f>D69</f>
        <v>ﾄﾞﾝｷﾎｰﾃ</v>
      </c>
      <c r="Y71" s="286"/>
      <c r="Z71" s="286"/>
      <c r="AA71" s="286"/>
      <c r="AB71" s="286"/>
      <c r="AC71" s="286"/>
      <c r="AD71" s="286"/>
      <c r="AE71" s="287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</row>
    <row r="72" spans="3:41" ht="4.5" customHeight="1" thickBot="1">
      <c r="C72" s="67"/>
      <c r="D72" s="71"/>
      <c r="E72" s="71"/>
      <c r="F72" s="71"/>
      <c r="G72" s="71"/>
      <c r="H72" s="71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121"/>
      <c r="T72" s="121"/>
      <c r="U72" s="121"/>
      <c r="V72" s="121"/>
      <c r="W72" s="121"/>
      <c r="X72" s="68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</row>
    <row r="73" spans="3:65" ht="10.5" customHeight="1">
      <c r="C73" s="255" t="s">
        <v>58</v>
      </c>
      <c r="D73" s="256"/>
      <c r="E73" s="259" t="str">
        <f>C75</f>
        <v>森田将之</v>
      </c>
      <c r="F73" s="233"/>
      <c r="G73" s="233"/>
      <c r="H73" s="234"/>
      <c r="I73" s="232" t="str">
        <f>C78</f>
        <v>林　力也</v>
      </c>
      <c r="J73" s="233"/>
      <c r="K73" s="233"/>
      <c r="L73" s="234"/>
      <c r="M73" s="232" t="str">
        <f>C81</f>
        <v>南部和誉</v>
      </c>
      <c r="N73" s="233"/>
      <c r="O73" s="233"/>
      <c r="P73" s="234"/>
      <c r="Q73" s="232" t="str">
        <f>C84</f>
        <v>中江貴文</v>
      </c>
      <c r="R73" s="233"/>
      <c r="S73" s="233"/>
      <c r="T73" s="260"/>
      <c r="U73" s="230" t="s">
        <v>0</v>
      </c>
      <c r="V73" s="261"/>
      <c r="W73" s="261"/>
      <c r="X73" s="231"/>
      <c r="Y73" s="9"/>
      <c r="Z73" s="305" t="s">
        <v>2</v>
      </c>
      <c r="AA73" s="307"/>
      <c r="AB73" s="305" t="s">
        <v>3</v>
      </c>
      <c r="AC73" s="306"/>
      <c r="AD73" s="307"/>
      <c r="AE73" s="305" t="s">
        <v>4</v>
      </c>
      <c r="AF73" s="306"/>
      <c r="AG73" s="307"/>
      <c r="AH73" s="64"/>
      <c r="AI73" s="255" t="s">
        <v>57</v>
      </c>
      <c r="AJ73" s="256"/>
      <c r="AK73" s="259" t="str">
        <f>AI75</f>
        <v>久保純二</v>
      </c>
      <c r="AL73" s="233"/>
      <c r="AM73" s="233"/>
      <c r="AN73" s="234"/>
      <c r="AO73" s="232" t="str">
        <f>AI78</f>
        <v>山本憲矢</v>
      </c>
      <c r="AP73" s="233"/>
      <c r="AQ73" s="233"/>
      <c r="AR73" s="234"/>
      <c r="AS73" s="232" t="str">
        <f>AI81</f>
        <v>芥川和彦</v>
      </c>
      <c r="AT73" s="233"/>
      <c r="AU73" s="233"/>
      <c r="AV73" s="234"/>
      <c r="AW73" s="232" t="str">
        <f>AI84</f>
        <v>勝田翔平</v>
      </c>
      <c r="AX73" s="233"/>
      <c r="AY73" s="233"/>
      <c r="AZ73" s="260"/>
      <c r="BA73" s="230" t="s">
        <v>0</v>
      </c>
      <c r="BB73" s="261"/>
      <c r="BC73" s="261"/>
      <c r="BD73" s="231"/>
      <c r="BE73" s="9"/>
      <c r="BF73" s="305" t="s">
        <v>2</v>
      </c>
      <c r="BG73" s="307"/>
      <c r="BH73" s="305" t="s">
        <v>3</v>
      </c>
      <c r="BI73" s="306"/>
      <c r="BJ73" s="307"/>
      <c r="BK73" s="305" t="s">
        <v>4</v>
      </c>
      <c r="BL73" s="306"/>
      <c r="BM73" s="307"/>
    </row>
    <row r="74" spans="3:65" ht="10.5" customHeight="1" thickBot="1">
      <c r="C74" s="257"/>
      <c r="D74" s="258"/>
      <c r="E74" s="265" t="str">
        <f>C76</f>
        <v>小松匡志</v>
      </c>
      <c r="F74" s="236"/>
      <c r="G74" s="236"/>
      <c r="H74" s="237"/>
      <c r="I74" s="235" t="str">
        <f>C79</f>
        <v>入川直也</v>
      </c>
      <c r="J74" s="236"/>
      <c r="K74" s="236"/>
      <c r="L74" s="237"/>
      <c r="M74" s="235" t="str">
        <f>C82</f>
        <v>合田雄太</v>
      </c>
      <c r="N74" s="236"/>
      <c r="O74" s="236"/>
      <c r="P74" s="237"/>
      <c r="Q74" s="235" t="str">
        <f>C85</f>
        <v>末包孝</v>
      </c>
      <c r="R74" s="236"/>
      <c r="S74" s="236"/>
      <c r="T74" s="238"/>
      <c r="U74" s="239" t="s">
        <v>1</v>
      </c>
      <c r="V74" s="240"/>
      <c r="W74" s="240"/>
      <c r="X74" s="241"/>
      <c r="Y74" s="9"/>
      <c r="Z74" s="7" t="s">
        <v>5</v>
      </c>
      <c r="AA74" s="3" t="s">
        <v>6</v>
      </c>
      <c r="AB74" s="7" t="s">
        <v>40</v>
      </c>
      <c r="AC74" s="3" t="s">
        <v>7</v>
      </c>
      <c r="AD74" s="4" t="s">
        <v>8</v>
      </c>
      <c r="AE74" s="3" t="s">
        <v>40</v>
      </c>
      <c r="AF74" s="3" t="s">
        <v>7</v>
      </c>
      <c r="AG74" s="4" t="s">
        <v>8</v>
      </c>
      <c r="AH74" s="64"/>
      <c r="AI74" s="257"/>
      <c r="AJ74" s="258"/>
      <c r="AK74" s="265" t="str">
        <f>AI76</f>
        <v>菊地敦史</v>
      </c>
      <c r="AL74" s="236"/>
      <c r="AM74" s="236"/>
      <c r="AN74" s="237"/>
      <c r="AO74" s="235" t="str">
        <f>AI79</f>
        <v>西村志穂</v>
      </c>
      <c r="AP74" s="236"/>
      <c r="AQ74" s="236"/>
      <c r="AR74" s="237"/>
      <c r="AS74" s="235" t="str">
        <f>AI82</f>
        <v>堀井浩</v>
      </c>
      <c r="AT74" s="236"/>
      <c r="AU74" s="236"/>
      <c r="AV74" s="237"/>
      <c r="AW74" s="235" t="str">
        <f>AI85</f>
        <v>坂本一敏</v>
      </c>
      <c r="AX74" s="236"/>
      <c r="AY74" s="236"/>
      <c r="AZ74" s="238"/>
      <c r="BA74" s="239" t="s">
        <v>1</v>
      </c>
      <c r="BB74" s="240"/>
      <c r="BC74" s="240"/>
      <c r="BD74" s="241"/>
      <c r="BE74" s="9"/>
      <c r="BF74" s="7" t="s">
        <v>5</v>
      </c>
      <c r="BG74" s="3" t="s">
        <v>6</v>
      </c>
      <c r="BH74" s="7" t="s">
        <v>40</v>
      </c>
      <c r="BI74" s="3" t="s">
        <v>7</v>
      </c>
      <c r="BJ74" s="4" t="s">
        <v>8</v>
      </c>
      <c r="BK74" s="3" t="s">
        <v>40</v>
      </c>
      <c r="BL74" s="3" t="s">
        <v>7</v>
      </c>
      <c r="BM74" s="4" t="s">
        <v>8</v>
      </c>
    </row>
    <row r="75" spans="3:65" ht="10.5" customHeight="1">
      <c r="C75" s="107" t="s">
        <v>152</v>
      </c>
      <c r="D75" s="106" t="s">
        <v>322</v>
      </c>
      <c r="E75" s="296"/>
      <c r="F75" s="297"/>
      <c r="G75" s="297"/>
      <c r="H75" s="298"/>
      <c r="I75" s="33">
        <v>19</v>
      </c>
      <c r="J75" s="34" t="str">
        <f>IF(I75="","","-")</f>
        <v>-</v>
      </c>
      <c r="K75" s="35">
        <v>21</v>
      </c>
      <c r="L75" s="318" t="str">
        <f>IF(I75&lt;&gt;"",IF(I75&gt;K75,IF(I76&gt;K76,"○",IF(I77&gt;K77,"○","×")),IF(I76&gt;K76,IF(I77&gt;K77,"○","×"),"×")),"")</f>
        <v>×</v>
      </c>
      <c r="M75" s="33">
        <v>11</v>
      </c>
      <c r="N75" s="36" t="str">
        <f aca="true" t="shared" si="12" ref="N75:N80">IF(M75="","","-")</f>
        <v>-</v>
      </c>
      <c r="O75" s="37">
        <v>21</v>
      </c>
      <c r="P75" s="318" t="str">
        <f>IF(M75&lt;&gt;"",IF(M75&gt;O75,IF(M76&gt;O76,"○",IF(M77&gt;O77,"○","×")),IF(M76&gt;O76,IF(M77&gt;O77,"○","×"),"×")),"")</f>
        <v>×</v>
      </c>
      <c r="Q75" s="38">
        <v>11</v>
      </c>
      <c r="R75" s="36" t="str">
        <f aca="true" t="shared" si="13" ref="R75:R83">IF(Q75="","","-")</f>
        <v>-</v>
      </c>
      <c r="S75" s="35">
        <v>21</v>
      </c>
      <c r="T75" s="278" t="str">
        <f>IF(Q75&lt;&gt;"",IF(Q75&gt;S75,IF(Q76&gt;S76,"○",IF(Q77&gt;S77,"○","×")),IF(Q76&gt;S76,IF(Q77&gt;S77,"○","×"),"×")),"")</f>
        <v>×</v>
      </c>
      <c r="U75" s="280" t="s">
        <v>385</v>
      </c>
      <c r="V75" s="281"/>
      <c r="W75" s="281"/>
      <c r="X75" s="282"/>
      <c r="Y75" s="9"/>
      <c r="Z75" s="18"/>
      <c r="AA75" s="19"/>
      <c r="AB75" s="8"/>
      <c r="AC75" s="6"/>
      <c r="AD75" s="12"/>
      <c r="AE75" s="19"/>
      <c r="AF75" s="19"/>
      <c r="AG75" s="20"/>
      <c r="AH75" s="64"/>
      <c r="AI75" s="152" t="s">
        <v>169</v>
      </c>
      <c r="AJ75" s="153" t="s">
        <v>294</v>
      </c>
      <c r="AK75" s="296"/>
      <c r="AL75" s="297"/>
      <c r="AM75" s="297"/>
      <c r="AN75" s="298"/>
      <c r="AO75" s="33">
        <v>21</v>
      </c>
      <c r="AP75" s="34" t="str">
        <f>IF(AO75="","","-")</f>
        <v>-</v>
      </c>
      <c r="AQ75" s="35">
        <v>15</v>
      </c>
      <c r="AR75" s="318" t="str">
        <f>IF(AO75&lt;&gt;"",IF(AO75&gt;AQ75,IF(AO76&gt;AQ76,"○",IF(AO77&gt;AQ77,"○","×")),IF(AO76&gt;AQ76,IF(AO77&gt;AQ77,"○","×"),"×")),"")</f>
        <v>○</v>
      </c>
      <c r="AS75" s="33">
        <v>21</v>
      </c>
      <c r="AT75" s="36" t="str">
        <f aca="true" t="shared" si="14" ref="AT75:AT80">IF(AS75="","","-")</f>
        <v>-</v>
      </c>
      <c r="AU75" s="37">
        <v>10</v>
      </c>
      <c r="AV75" s="318" t="str">
        <f>IF(AS75&lt;&gt;"",IF(AS75&gt;AU75,IF(AS76&gt;AU76,"○",IF(AS77&gt;AU77,"○","×")),IF(AS76&gt;AU76,IF(AS77&gt;AU77,"○","×"),"×")),"")</f>
        <v>○</v>
      </c>
      <c r="AW75" s="38">
        <v>16</v>
      </c>
      <c r="AX75" s="36" t="str">
        <f aca="true" t="shared" si="15" ref="AX75:AX83">IF(AW75="","","-")</f>
        <v>-</v>
      </c>
      <c r="AY75" s="35">
        <v>21</v>
      </c>
      <c r="AZ75" s="278" t="str">
        <f>IF(AW75&lt;&gt;"",IF(AW75&gt;AY75,IF(AW76&gt;AY76,"○",IF(AW77&gt;AY77,"○","×")),IF(AW76&gt;AY76,IF(AW77&gt;AY77,"○","×"),"×")),"")</f>
        <v>×</v>
      </c>
      <c r="BA75" s="280" t="s">
        <v>387</v>
      </c>
      <c r="BB75" s="281"/>
      <c r="BC75" s="281"/>
      <c r="BD75" s="282"/>
      <c r="BE75" s="9"/>
      <c r="BF75" s="18"/>
      <c r="BG75" s="19"/>
      <c r="BH75" s="8"/>
      <c r="BI75" s="6"/>
      <c r="BJ75" s="12"/>
      <c r="BK75" s="19"/>
      <c r="BL75" s="19"/>
      <c r="BM75" s="20"/>
    </row>
    <row r="76" spans="3:65" ht="10.5" customHeight="1">
      <c r="C76" s="99" t="s">
        <v>154</v>
      </c>
      <c r="D76" s="105" t="s">
        <v>322</v>
      </c>
      <c r="E76" s="299"/>
      <c r="F76" s="300"/>
      <c r="G76" s="300"/>
      <c r="H76" s="301"/>
      <c r="I76" s="33">
        <v>16</v>
      </c>
      <c r="J76" s="34" t="str">
        <f>IF(I76="","","-")</f>
        <v>-</v>
      </c>
      <c r="K76" s="39">
        <v>21</v>
      </c>
      <c r="L76" s="319"/>
      <c r="M76" s="33">
        <v>14</v>
      </c>
      <c r="N76" s="34" t="str">
        <f t="shared" si="12"/>
        <v>-</v>
      </c>
      <c r="O76" s="35">
        <v>21</v>
      </c>
      <c r="P76" s="319"/>
      <c r="Q76" s="33">
        <v>10</v>
      </c>
      <c r="R76" s="34" t="str">
        <f t="shared" si="13"/>
        <v>-</v>
      </c>
      <c r="S76" s="35">
        <v>21</v>
      </c>
      <c r="T76" s="279"/>
      <c r="U76" s="283"/>
      <c r="V76" s="284"/>
      <c r="W76" s="284"/>
      <c r="X76" s="285"/>
      <c r="Y76" s="9"/>
      <c r="Z76" s="18">
        <f>COUNTIF(E75:T77,"○")</f>
        <v>0</v>
      </c>
      <c r="AA76" s="19">
        <f>COUNTIF(E75:T77,"×")</f>
        <v>3</v>
      </c>
      <c r="AB76" s="14">
        <f>(IF((E75&gt;G75),1,0))+(IF((E76&gt;G76),1,0))+(IF((E77&gt;G77),1,0))+(IF((I75&gt;K75),1,0))+(IF((I76&gt;K76),1,0))+(IF((I77&gt;K77),1,0))+(IF((M75&gt;O75),1,0))+(IF((M76&gt;O76),1,0))+(IF((M77&gt;O77),1,0))+(IF((Q75&gt;S75),1,0))+(IF((Q76&gt;S76),1,0))+(IF((Q77&gt;S77),1,0))</f>
        <v>0</v>
      </c>
      <c r="AC76" s="15">
        <f>(IF((E75&lt;G75),1,0))+(IF((E76&lt;G76),1,0))+(IF((E77&lt;G77),1,0))+(IF((I75&lt;K75),1,0))+(IF((I76&lt;K76),1,0))+(IF((I77&lt;K77),1,0))+(IF((M75&lt;O75),1,0))+(IF((M76&lt;O76),1,0))+(IF((M77&lt;O77),1,0))+(IF((Q75&lt;S75),1,0))+(IF((Q76&lt;S76),1,0))+(IF((Q77&lt;S77),1,0))</f>
        <v>6</v>
      </c>
      <c r="AD76" s="16">
        <f>AB76-AC76</f>
        <v>-6</v>
      </c>
      <c r="AE76" s="19">
        <f>SUM(E75:E77,I75:I77,M75:M77,Q75:Q77)</f>
        <v>81</v>
      </c>
      <c r="AF76" s="19">
        <f>SUM(G75:G77,K75:K77,O75:O77,S75:S77)</f>
        <v>126</v>
      </c>
      <c r="AG76" s="20">
        <f>AE76-AF76</f>
        <v>-45</v>
      </c>
      <c r="AH76" s="64"/>
      <c r="AI76" s="82" t="s">
        <v>172</v>
      </c>
      <c r="AJ76" s="154" t="s">
        <v>171</v>
      </c>
      <c r="AK76" s="299"/>
      <c r="AL76" s="300"/>
      <c r="AM76" s="300"/>
      <c r="AN76" s="301"/>
      <c r="AO76" s="33">
        <v>12</v>
      </c>
      <c r="AP76" s="34" t="str">
        <f>IF(AO76="","","-")</f>
        <v>-</v>
      </c>
      <c r="AQ76" s="39">
        <v>21</v>
      </c>
      <c r="AR76" s="319"/>
      <c r="AS76" s="33">
        <v>21</v>
      </c>
      <c r="AT76" s="34" t="str">
        <f t="shared" si="14"/>
        <v>-</v>
      </c>
      <c r="AU76" s="35">
        <v>12</v>
      </c>
      <c r="AV76" s="319"/>
      <c r="AW76" s="33">
        <v>15</v>
      </c>
      <c r="AX76" s="34" t="str">
        <f t="shared" si="15"/>
        <v>-</v>
      </c>
      <c r="AY76" s="35">
        <v>21</v>
      </c>
      <c r="AZ76" s="279"/>
      <c r="BA76" s="283"/>
      <c r="BB76" s="284"/>
      <c r="BC76" s="284"/>
      <c r="BD76" s="285"/>
      <c r="BE76" s="9"/>
      <c r="BF76" s="18">
        <f>COUNTIF(AK75:AZ77,"○")</f>
        <v>2</v>
      </c>
      <c r="BG76" s="19">
        <f>COUNTIF(AK75:AZ77,"×")</f>
        <v>1</v>
      </c>
      <c r="BH76" s="14">
        <f>(IF((AK75&gt;AM75),1,0))+(IF((AK76&gt;AM76),1,0))+(IF((AK77&gt;AM77),1,0))+(IF((AO75&gt;AQ75),1,0))+(IF((AO76&gt;AQ76),1,0))+(IF((AO77&gt;AQ77),1,0))+(IF((AS75&gt;AU75),1,0))+(IF((AS76&gt;AU76),1,0))+(IF((AS77&gt;AU77),1,0))+(IF((AW75&gt;AY75),1,0))+(IF((AW76&gt;AY76),1,0))+(IF((AW77&gt;AY77),1,0))</f>
        <v>4</v>
      </c>
      <c r="BI76" s="15">
        <f>(IF((AK75&lt;AM75),1,0))+(IF((AK76&lt;AM76),1,0))+(IF((AK77&lt;AM77),1,0))+(IF((AO75&lt;AQ75),1,0))+(IF((AO76&lt;AQ76),1,0))+(IF((AO77&lt;AQ77),1,0))+(IF((AS75&lt;AU75),1,0))+(IF((AS76&lt;AU76),1,0))+(IF((AS77&lt;AU77),1,0))+(IF((AW75&lt;AY75),1,0))+(IF((AW76&lt;AY76),1,0))+(IF((AW77&lt;AY77),1,0))</f>
        <v>3</v>
      </c>
      <c r="BJ76" s="16">
        <f>BH76-BI76</f>
        <v>1</v>
      </c>
      <c r="BK76" s="19">
        <f>SUM(AK75:AK77,AO75:AO77,AS75:AS77,AW75:AW77)</f>
        <v>127</v>
      </c>
      <c r="BL76" s="19">
        <f>SUM(AM75:AM77,AQ75:AQ77,AU75:AU77,AY75:AY77)</f>
        <v>117</v>
      </c>
      <c r="BM76" s="20">
        <f>BK76-BL76</f>
        <v>10</v>
      </c>
    </row>
    <row r="77" spans="3:65" ht="10.5" customHeight="1">
      <c r="C77" s="99"/>
      <c r="D77" s="104" t="s">
        <v>116</v>
      </c>
      <c r="E77" s="302"/>
      <c r="F77" s="303"/>
      <c r="G77" s="303"/>
      <c r="H77" s="304"/>
      <c r="I77" s="40"/>
      <c r="J77" s="34">
        <f>IF(I77="","","-")</f>
      </c>
      <c r="K77" s="41"/>
      <c r="L77" s="320"/>
      <c r="M77" s="40"/>
      <c r="N77" s="42">
        <f t="shared" si="12"/>
      </c>
      <c r="O77" s="41"/>
      <c r="P77" s="319"/>
      <c r="Q77" s="40"/>
      <c r="R77" s="42">
        <f t="shared" si="13"/>
      </c>
      <c r="S77" s="41"/>
      <c r="T77" s="279"/>
      <c r="U77" s="220">
        <f>Z76</f>
        <v>0</v>
      </c>
      <c r="V77" s="221" t="s">
        <v>9</v>
      </c>
      <c r="W77" s="221">
        <f>AA76</f>
        <v>3</v>
      </c>
      <c r="X77" s="222" t="s">
        <v>6</v>
      </c>
      <c r="Y77" s="9"/>
      <c r="Z77" s="18"/>
      <c r="AA77" s="19"/>
      <c r="AB77" s="18"/>
      <c r="AC77" s="19"/>
      <c r="AD77" s="20"/>
      <c r="AE77" s="19"/>
      <c r="AF77" s="19"/>
      <c r="AG77" s="20"/>
      <c r="AH77" s="64"/>
      <c r="AI77" s="81"/>
      <c r="AJ77" s="155" t="s">
        <v>116</v>
      </c>
      <c r="AK77" s="302"/>
      <c r="AL77" s="303"/>
      <c r="AM77" s="303"/>
      <c r="AN77" s="304"/>
      <c r="AO77" s="40">
        <v>21</v>
      </c>
      <c r="AP77" s="34" t="str">
        <f>IF(AO77="","","-")</f>
        <v>-</v>
      </c>
      <c r="AQ77" s="41">
        <v>17</v>
      </c>
      <c r="AR77" s="320"/>
      <c r="AS77" s="40"/>
      <c r="AT77" s="42">
        <f t="shared" si="14"/>
      </c>
      <c r="AU77" s="41"/>
      <c r="AV77" s="319"/>
      <c r="AW77" s="40"/>
      <c r="AX77" s="42">
        <f t="shared" si="15"/>
      </c>
      <c r="AY77" s="41"/>
      <c r="AZ77" s="279"/>
      <c r="BA77" s="220">
        <f>BF76</f>
        <v>2</v>
      </c>
      <c r="BB77" s="221" t="s">
        <v>9</v>
      </c>
      <c r="BC77" s="221">
        <f>BG76</f>
        <v>1</v>
      </c>
      <c r="BD77" s="222" t="s">
        <v>6</v>
      </c>
      <c r="BE77" s="9"/>
      <c r="BF77" s="18"/>
      <c r="BG77" s="19"/>
      <c r="BH77" s="18"/>
      <c r="BI77" s="19"/>
      <c r="BJ77" s="20"/>
      <c r="BK77" s="19"/>
      <c r="BL77" s="19"/>
      <c r="BM77" s="20"/>
    </row>
    <row r="78" spans="3:65" ht="10.5" customHeight="1">
      <c r="C78" s="103" t="s">
        <v>157</v>
      </c>
      <c r="D78" s="100" t="s">
        <v>156</v>
      </c>
      <c r="E78" s="43">
        <f>IF(K75="","",K75)</f>
        <v>21</v>
      </c>
      <c r="F78" s="34" t="str">
        <f aca="true" t="shared" si="16" ref="F78:F86">IF(E78="","","-")</f>
        <v>-</v>
      </c>
      <c r="G78" s="1">
        <f>IF(I75="","",I75)</f>
        <v>19</v>
      </c>
      <c r="H78" s="293" t="str">
        <f>IF(L75="","",IF(L75="○","×",IF(L75="×","○")))</f>
        <v>○</v>
      </c>
      <c r="I78" s="321"/>
      <c r="J78" s="322"/>
      <c r="K78" s="322"/>
      <c r="L78" s="333"/>
      <c r="M78" s="33">
        <v>10</v>
      </c>
      <c r="N78" s="34" t="str">
        <f t="shared" si="12"/>
        <v>-</v>
      </c>
      <c r="O78" s="35">
        <v>21</v>
      </c>
      <c r="P78" s="329" t="str">
        <f>IF(M78&lt;&gt;"",IF(M78&gt;O78,IF(M79&gt;O79,"○",IF(M80&gt;O80,"○","×")),IF(M79&gt;O79,IF(M80&gt;O80,"○","×"),"×")),"")</f>
        <v>×</v>
      </c>
      <c r="Q78" s="33">
        <v>21</v>
      </c>
      <c r="R78" s="34" t="str">
        <f t="shared" si="13"/>
        <v>-</v>
      </c>
      <c r="S78" s="35">
        <v>19</v>
      </c>
      <c r="T78" s="330" t="str">
        <f>IF(Q78&lt;&gt;"",IF(Q78&gt;S78,IF(Q79&gt;S79,"○",IF(Q80&gt;S80,"○","×")),IF(Q79&gt;S79,IF(Q80&gt;S80,"○","×"),"×")),"")</f>
        <v>○</v>
      </c>
      <c r="U78" s="335" t="s">
        <v>387</v>
      </c>
      <c r="V78" s="336"/>
      <c r="W78" s="336"/>
      <c r="X78" s="337"/>
      <c r="Y78" s="9"/>
      <c r="Z78" s="8"/>
      <c r="AA78" s="6"/>
      <c r="AB78" s="8"/>
      <c r="AC78" s="6"/>
      <c r="AD78" s="12"/>
      <c r="AE78" s="6"/>
      <c r="AF78" s="6"/>
      <c r="AG78" s="12"/>
      <c r="AH78" s="64"/>
      <c r="AI78" s="82" t="s">
        <v>143</v>
      </c>
      <c r="AJ78" s="156" t="s">
        <v>323</v>
      </c>
      <c r="AK78" s="43">
        <f>IF(AQ75="","",AQ75)</f>
        <v>15</v>
      </c>
      <c r="AL78" s="34" t="str">
        <f aca="true" t="shared" si="17" ref="AL78:AL86">IF(AK78="","","-")</f>
        <v>-</v>
      </c>
      <c r="AM78" s="1">
        <f>IF(AO75="","",AO75)</f>
        <v>21</v>
      </c>
      <c r="AN78" s="293" t="str">
        <f>IF(AR75="","",IF(AR75="○","×",IF(AR75="×","○")))</f>
        <v>×</v>
      </c>
      <c r="AO78" s="321"/>
      <c r="AP78" s="322"/>
      <c r="AQ78" s="322"/>
      <c r="AR78" s="333"/>
      <c r="AS78" s="33">
        <v>21</v>
      </c>
      <c r="AT78" s="34" t="str">
        <f t="shared" si="14"/>
        <v>-</v>
      </c>
      <c r="AU78" s="35">
        <v>8</v>
      </c>
      <c r="AV78" s="329" t="str">
        <f>IF(AS78&lt;&gt;"",IF(AS78&gt;AU78,IF(AS79&gt;AU79,"○",IF(AS80&gt;AU80,"○","×")),IF(AS79&gt;AU79,IF(AS80&gt;AU80,"○","×"),"×")),"")</f>
        <v>○</v>
      </c>
      <c r="AW78" s="33">
        <v>21</v>
      </c>
      <c r="AX78" s="34" t="str">
        <f t="shared" si="15"/>
        <v>-</v>
      </c>
      <c r="AY78" s="35">
        <v>17</v>
      </c>
      <c r="AZ78" s="330" t="str">
        <f>IF(AW78&lt;&gt;"",IF(AW78&gt;AY78,IF(AW79&gt;AY79,"○",IF(AW80&gt;AY80,"○","×")),IF(AW79&gt;AY79,IF(AW80&gt;AY80,"○","×"),"×")),"")</f>
        <v>○</v>
      </c>
      <c r="BA78" s="335" t="s">
        <v>386</v>
      </c>
      <c r="BB78" s="336"/>
      <c r="BC78" s="336"/>
      <c r="BD78" s="337"/>
      <c r="BE78" s="9"/>
      <c r="BF78" s="8"/>
      <c r="BG78" s="6"/>
      <c r="BH78" s="8"/>
      <c r="BI78" s="6"/>
      <c r="BJ78" s="12"/>
      <c r="BK78" s="6"/>
      <c r="BL78" s="6"/>
      <c r="BM78" s="12"/>
    </row>
    <row r="79" spans="3:65" ht="10.5" customHeight="1">
      <c r="C79" s="99" t="s">
        <v>159</v>
      </c>
      <c r="D79" s="98" t="s">
        <v>156</v>
      </c>
      <c r="E79" s="43">
        <f>IF(K76="","",K76)</f>
        <v>21</v>
      </c>
      <c r="F79" s="34" t="str">
        <f t="shared" si="16"/>
        <v>-</v>
      </c>
      <c r="G79" s="1">
        <f>IF(I76="","",I76)</f>
        <v>16</v>
      </c>
      <c r="H79" s="294" t="str">
        <f>IF(J76="","",J76)</f>
        <v>-</v>
      </c>
      <c r="I79" s="324"/>
      <c r="J79" s="300"/>
      <c r="K79" s="300"/>
      <c r="L79" s="301"/>
      <c r="M79" s="33">
        <v>13</v>
      </c>
      <c r="N79" s="34" t="str">
        <f t="shared" si="12"/>
        <v>-</v>
      </c>
      <c r="O79" s="35">
        <v>21</v>
      </c>
      <c r="P79" s="319"/>
      <c r="Q79" s="33">
        <v>14</v>
      </c>
      <c r="R79" s="34" t="str">
        <f t="shared" si="13"/>
        <v>-</v>
      </c>
      <c r="S79" s="35">
        <v>21</v>
      </c>
      <c r="T79" s="279"/>
      <c r="U79" s="283"/>
      <c r="V79" s="284"/>
      <c r="W79" s="284"/>
      <c r="X79" s="285"/>
      <c r="Y79" s="9"/>
      <c r="Z79" s="18">
        <f>COUNTIF(E78:T80,"○")</f>
        <v>2</v>
      </c>
      <c r="AA79" s="19">
        <f>COUNTIF(E78:T80,"×")</f>
        <v>1</v>
      </c>
      <c r="AB79" s="14">
        <f>(IF((E78&gt;G78),1,0))+(IF((E79&gt;G79),1,0))+(IF((E80&gt;G80),1,0))+(IF((I78&gt;K78),1,0))+(IF((I79&gt;K79),1,0))+(IF((I80&gt;K80),1,0))+(IF((M78&gt;O78),1,0))+(IF((M79&gt;O79),1,0))+(IF((M80&gt;O80),1,0))+(IF((Q78&gt;S78),1,0))+(IF((Q79&gt;S79),1,0))+(IF((Q80&gt;S80),1,0))</f>
        <v>4</v>
      </c>
      <c r="AC79" s="15">
        <f>(IF((E78&lt;G78),1,0))+(IF((E79&lt;G79),1,0))+(IF((E80&lt;G80),1,0))+(IF((I78&lt;K78),1,0))+(IF((I79&lt;K79),1,0))+(IF((I80&lt;K80),1,0))+(IF((M78&lt;O78),1,0))+(IF((M79&lt;O79),1,0))+(IF((M80&lt;O80),1,0))+(IF((Q78&lt;S78),1,0))+(IF((Q79&lt;S79),1,0))+(IF((Q80&lt;S80),1,0))</f>
        <v>3</v>
      </c>
      <c r="AD79" s="16">
        <f>AB79-AC79</f>
        <v>1</v>
      </c>
      <c r="AE79" s="19">
        <f>SUM(E78:E80,I78:I80,M78:M80,Q78:Q80)</f>
        <v>121</v>
      </c>
      <c r="AF79" s="19">
        <f>SUM(G78:G80,K78:K80,O78:O80,S78:S80)</f>
        <v>132</v>
      </c>
      <c r="AG79" s="20">
        <f>AE79-AF79</f>
        <v>-11</v>
      </c>
      <c r="AH79" s="64"/>
      <c r="AI79" s="82" t="s">
        <v>145</v>
      </c>
      <c r="AJ79" s="154" t="s">
        <v>323</v>
      </c>
      <c r="AK79" s="43">
        <f>IF(AQ76="","",AQ76)</f>
        <v>21</v>
      </c>
      <c r="AL79" s="34" t="str">
        <f t="shared" si="17"/>
        <v>-</v>
      </c>
      <c r="AM79" s="1">
        <f>IF(AO76="","",AO76)</f>
        <v>12</v>
      </c>
      <c r="AN79" s="294" t="str">
        <f>IF(AP76="","",AP76)</f>
        <v>-</v>
      </c>
      <c r="AO79" s="324"/>
      <c r="AP79" s="300"/>
      <c r="AQ79" s="300"/>
      <c r="AR79" s="301"/>
      <c r="AS79" s="33">
        <v>21</v>
      </c>
      <c r="AT79" s="34" t="str">
        <f t="shared" si="14"/>
        <v>-</v>
      </c>
      <c r="AU79" s="35">
        <v>13</v>
      </c>
      <c r="AV79" s="319"/>
      <c r="AW79" s="33">
        <v>21</v>
      </c>
      <c r="AX79" s="34" t="str">
        <f t="shared" si="15"/>
        <v>-</v>
      </c>
      <c r="AY79" s="35">
        <v>18</v>
      </c>
      <c r="AZ79" s="279"/>
      <c r="BA79" s="283"/>
      <c r="BB79" s="284"/>
      <c r="BC79" s="284"/>
      <c r="BD79" s="285"/>
      <c r="BE79" s="9"/>
      <c r="BF79" s="18">
        <f>COUNTIF(AK78:AZ80,"○")</f>
        <v>2</v>
      </c>
      <c r="BG79" s="19">
        <f>COUNTIF(AK78:AZ80,"×")</f>
        <v>1</v>
      </c>
      <c r="BH79" s="14">
        <f>(IF((AK78&gt;AM78),1,0))+(IF((AK79&gt;AM79),1,0))+(IF((AK80&gt;AM80),1,0))+(IF((AO78&gt;AQ78),1,0))+(IF((AO79&gt;AQ79),1,0))+(IF((AO80&gt;AQ80),1,0))+(IF((AS78&gt;AU78),1,0))+(IF((AS79&gt;AU79),1,0))+(IF((AS80&gt;AU80),1,0))+(IF((AW78&gt;AY78),1,0))+(IF((AW79&gt;AY79),1,0))+(IF((AW80&gt;AY80),1,0))</f>
        <v>5</v>
      </c>
      <c r="BI79" s="15">
        <f>(IF((AK78&lt;AM78),1,0))+(IF((AK79&lt;AM79),1,0))+(IF((AK80&lt;AM80),1,0))+(IF((AO78&lt;AQ78),1,0))+(IF((AO79&lt;AQ79),1,0))+(IF((AO80&lt;AQ80),1,0))+(IF((AS78&lt;AU78),1,0))+(IF((AS79&lt;AU79),1,0))+(IF((AS80&lt;AU80),1,0))+(IF((AW78&lt;AY78),1,0))+(IF((AW79&lt;AY79),1,0))+(IF((AW80&lt;AY80),1,0))</f>
        <v>2</v>
      </c>
      <c r="BJ79" s="16">
        <f>BH79-BI79</f>
        <v>3</v>
      </c>
      <c r="BK79" s="19">
        <f>SUM(AK78:AK80,AO78:AO80,AS78:AS80,AW78:AW80)</f>
        <v>137</v>
      </c>
      <c r="BL79" s="19">
        <f>SUM(AM78:AM80,AQ78:AQ80,AU78:AU80,AY78:AY80)</f>
        <v>110</v>
      </c>
      <c r="BM79" s="20">
        <f>BK79-BL79</f>
        <v>27</v>
      </c>
    </row>
    <row r="80" spans="3:65" ht="10.5" customHeight="1">
      <c r="C80" s="102"/>
      <c r="D80" s="101" t="s">
        <v>319</v>
      </c>
      <c r="E80" s="44">
        <f>IF(K77="","",K77)</f>
      </c>
      <c r="F80" s="34">
        <f t="shared" si="16"/>
      </c>
      <c r="G80" s="45">
        <f>IF(I77="","",I77)</f>
      </c>
      <c r="H80" s="295">
        <f>IF(J77="","",J77)</f>
      </c>
      <c r="I80" s="334"/>
      <c r="J80" s="303"/>
      <c r="K80" s="303"/>
      <c r="L80" s="304"/>
      <c r="M80" s="40"/>
      <c r="N80" s="34">
        <f t="shared" si="12"/>
      </c>
      <c r="O80" s="41"/>
      <c r="P80" s="320"/>
      <c r="Q80" s="40">
        <v>21</v>
      </c>
      <c r="R80" s="42" t="str">
        <f t="shared" si="13"/>
        <v>-</v>
      </c>
      <c r="S80" s="41">
        <v>15</v>
      </c>
      <c r="T80" s="331"/>
      <c r="U80" s="220">
        <f>Z79</f>
        <v>2</v>
      </c>
      <c r="V80" s="221" t="s">
        <v>9</v>
      </c>
      <c r="W80" s="221">
        <f>AA79</f>
        <v>1</v>
      </c>
      <c r="X80" s="222" t="s">
        <v>6</v>
      </c>
      <c r="Y80" s="9"/>
      <c r="Z80" s="26"/>
      <c r="AA80" s="27"/>
      <c r="AB80" s="26"/>
      <c r="AC80" s="27"/>
      <c r="AD80" s="28"/>
      <c r="AE80" s="27"/>
      <c r="AF80" s="27"/>
      <c r="AG80" s="28"/>
      <c r="AH80" s="64"/>
      <c r="AI80" s="81"/>
      <c r="AJ80" s="80" t="s">
        <v>125</v>
      </c>
      <c r="AK80" s="44">
        <f>IF(AQ77="","",AQ77)</f>
        <v>17</v>
      </c>
      <c r="AL80" s="34" t="str">
        <f t="shared" si="17"/>
        <v>-</v>
      </c>
      <c r="AM80" s="45">
        <f>IF(AO77="","",AO77)</f>
        <v>21</v>
      </c>
      <c r="AN80" s="295" t="str">
        <f>IF(AP77="","",AP77)</f>
        <v>-</v>
      </c>
      <c r="AO80" s="334"/>
      <c r="AP80" s="303"/>
      <c r="AQ80" s="303"/>
      <c r="AR80" s="304"/>
      <c r="AS80" s="40"/>
      <c r="AT80" s="34">
        <f t="shared" si="14"/>
      </c>
      <c r="AU80" s="41"/>
      <c r="AV80" s="320"/>
      <c r="AW80" s="40"/>
      <c r="AX80" s="42">
        <f t="shared" si="15"/>
      </c>
      <c r="AY80" s="41"/>
      <c r="AZ80" s="331"/>
      <c r="BA80" s="220">
        <f>BF79</f>
        <v>2</v>
      </c>
      <c r="BB80" s="221" t="s">
        <v>9</v>
      </c>
      <c r="BC80" s="221">
        <f>BG79</f>
        <v>1</v>
      </c>
      <c r="BD80" s="222" t="s">
        <v>6</v>
      </c>
      <c r="BE80" s="9"/>
      <c r="BF80" s="26"/>
      <c r="BG80" s="27"/>
      <c r="BH80" s="26"/>
      <c r="BI80" s="27"/>
      <c r="BJ80" s="28"/>
      <c r="BK80" s="27"/>
      <c r="BL80" s="27"/>
      <c r="BM80" s="28"/>
    </row>
    <row r="81" spans="3:65" ht="10.5" customHeight="1">
      <c r="C81" s="103" t="s">
        <v>165</v>
      </c>
      <c r="D81" s="100" t="s">
        <v>293</v>
      </c>
      <c r="E81" s="43">
        <f>IF(O75="","",O75)</f>
        <v>21</v>
      </c>
      <c r="F81" s="46" t="str">
        <f t="shared" si="16"/>
        <v>-</v>
      </c>
      <c r="G81" s="1">
        <f>IF(M75="","",M75)</f>
        <v>11</v>
      </c>
      <c r="H81" s="293" t="str">
        <f>IF(P75="","",IF(P75="○","×",IF(P75="×","○")))</f>
        <v>○</v>
      </c>
      <c r="I81" s="47">
        <f>IF(O78="","",O78)</f>
        <v>21</v>
      </c>
      <c r="J81" s="34" t="str">
        <f aca="true" t="shared" si="18" ref="J81:J86">IF(I81="","","-")</f>
        <v>-</v>
      </c>
      <c r="K81" s="1">
        <f>IF(M78="","",M78)</f>
        <v>10</v>
      </c>
      <c r="L81" s="293" t="str">
        <f>IF(P78="","",IF(P78="○","×",IF(P78="×","○")))</f>
        <v>○</v>
      </c>
      <c r="M81" s="321"/>
      <c r="N81" s="322"/>
      <c r="O81" s="322"/>
      <c r="P81" s="333"/>
      <c r="Q81" s="33">
        <v>18</v>
      </c>
      <c r="R81" s="34" t="str">
        <f t="shared" si="13"/>
        <v>-</v>
      </c>
      <c r="S81" s="35">
        <v>21</v>
      </c>
      <c r="T81" s="279" t="str">
        <f>IF(Q81&lt;&gt;"",IF(Q81&gt;S81,IF(Q82&gt;S82,"○",IF(Q83&gt;S83,"○","×")),IF(Q82&gt;S82,IF(Q83&gt;S83,"○","×"),"×")),"")</f>
        <v>×</v>
      </c>
      <c r="U81" s="335" t="s">
        <v>384</v>
      </c>
      <c r="V81" s="336"/>
      <c r="W81" s="336"/>
      <c r="X81" s="337"/>
      <c r="Y81" s="9"/>
      <c r="Z81" s="18"/>
      <c r="AA81" s="19"/>
      <c r="AB81" s="18"/>
      <c r="AC81" s="19"/>
      <c r="AD81" s="20"/>
      <c r="AE81" s="19"/>
      <c r="AF81" s="19"/>
      <c r="AG81" s="20"/>
      <c r="AH81" s="64"/>
      <c r="AI81" s="79" t="s">
        <v>161</v>
      </c>
      <c r="AJ81" s="154" t="s">
        <v>313</v>
      </c>
      <c r="AK81" s="43">
        <f>IF(AU75="","",AU75)</f>
        <v>10</v>
      </c>
      <c r="AL81" s="46" t="str">
        <f t="shared" si="17"/>
        <v>-</v>
      </c>
      <c r="AM81" s="1">
        <f>IF(AS75="","",AS75)</f>
        <v>21</v>
      </c>
      <c r="AN81" s="293" t="str">
        <f>IF(AV75="","",IF(AV75="○","×",IF(AV75="×","○")))</f>
        <v>×</v>
      </c>
      <c r="AO81" s="47">
        <f>IF(AU78="","",AU78)</f>
        <v>8</v>
      </c>
      <c r="AP81" s="34" t="str">
        <f aca="true" t="shared" si="19" ref="AP81:AP86">IF(AO81="","","-")</f>
        <v>-</v>
      </c>
      <c r="AQ81" s="1">
        <f>IF(AS78="","",AS78)</f>
        <v>21</v>
      </c>
      <c r="AR81" s="293" t="str">
        <f>IF(AV78="","",IF(AV78="○","×",IF(AV78="×","○")))</f>
        <v>×</v>
      </c>
      <c r="AS81" s="321"/>
      <c r="AT81" s="322"/>
      <c r="AU81" s="322"/>
      <c r="AV81" s="333"/>
      <c r="AW81" s="33">
        <v>11</v>
      </c>
      <c r="AX81" s="34" t="str">
        <f t="shared" si="15"/>
        <v>-</v>
      </c>
      <c r="AY81" s="35">
        <v>21</v>
      </c>
      <c r="AZ81" s="279" t="str">
        <f>IF(AW81&lt;&gt;"",IF(AW81&gt;AY81,IF(AW82&gt;AY82,"○",IF(AW83&gt;AY83,"○","×")),IF(AW82&gt;AY82,IF(AW83&gt;AY83,"○","×"),"×")),"")</f>
        <v>×</v>
      </c>
      <c r="BA81" s="335" t="s">
        <v>385</v>
      </c>
      <c r="BB81" s="336"/>
      <c r="BC81" s="336"/>
      <c r="BD81" s="337"/>
      <c r="BE81" s="9"/>
      <c r="BF81" s="18"/>
      <c r="BG81" s="19"/>
      <c r="BH81" s="18"/>
      <c r="BI81" s="19"/>
      <c r="BJ81" s="20"/>
      <c r="BK81" s="19"/>
      <c r="BL81" s="19"/>
      <c r="BM81" s="20"/>
    </row>
    <row r="82" spans="3:65" ht="10.5" customHeight="1">
      <c r="C82" s="99" t="s">
        <v>167</v>
      </c>
      <c r="D82" s="98" t="s">
        <v>293</v>
      </c>
      <c r="E82" s="43">
        <f>IF(O76="","",O76)</f>
        <v>21</v>
      </c>
      <c r="F82" s="34" t="str">
        <f t="shared" si="16"/>
        <v>-</v>
      </c>
      <c r="G82" s="1">
        <f>IF(M76="","",M76)</f>
        <v>14</v>
      </c>
      <c r="H82" s="294">
        <f>IF(J79="","",J79)</f>
      </c>
      <c r="I82" s="47">
        <f>IF(O79="","",O79)</f>
        <v>21</v>
      </c>
      <c r="J82" s="34" t="str">
        <f t="shared" si="18"/>
        <v>-</v>
      </c>
      <c r="K82" s="1">
        <f>IF(M79="","",M79)</f>
        <v>13</v>
      </c>
      <c r="L82" s="294" t="str">
        <f>IF(N79="","",N79)</f>
        <v>-</v>
      </c>
      <c r="M82" s="324"/>
      <c r="N82" s="300"/>
      <c r="O82" s="300"/>
      <c r="P82" s="301"/>
      <c r="Q82" s="33">
        <v>16</v>
      </c>
      <c r="R82" s="34" t="str">
        <f t="shared" si="13"/>
        <v>-</v>
      </c>
      <c r="S82" s="35">
        <v>21</v>
      </c>
      <c r="T82" s="279"/>
      <c r="U82" s="283"/>
      <c r="V82" s="284"/>
      <c r="W82" s="284"/>
      <c r="X82" s="285"/>
      <c r="Y82" s="9"/>
      <c r="Z82" s="18">
        <f>COUNTIF(E81:T83,"○")</f>
        <v>2</v>
      </c>
      <c r="AA82" s="19">
        <f>COUNTIF(E81:T83,"×")</f>
        <v>1</v>
      </c>
      <c r="AB82" s="14">
        <f>(IF((E81&gt;G81),1,0))+(IF((E82&gt;G82),1,0))+(IF((E83&gt;G83),1,0))+(IF((I81&gt;K81),1,0))+(IF((I82&gt;K82),1,0))+(IF((I83&gt;K83),1,0))+(IF((M81&gt;O81),1,0))+(IF((M82&gt;O82),1,0))+(IF((M83&gt;O83),1,0))+(IF((Q81&gt;S81),1,0))+(IF((Q82&gt;S82),1,0))+(IF((Q83&gt;S83),1,0))</f>
        <v>4</v>
      </c>
      <c r="AC82" s="15">
        <f>(IF((E81&lt;G81),1,0))+(IF((E82&lt;G82),1,0))+(IF((E83&lt;G83),1,0))+(IF((I81&lt;K81),1,0))+(IF((I82&lt;K82),1,0))+(IF((I83&lt;K83),1,0))+(IF((M81&lt;O81),1,0))+(IF((M82&lt;O82),1,0))+(IF((M83&lt;O83),1,0))+(IF((Q81&lt;S81),1,0))+(IF((Q82&lt;S82),1,0))+(IF((Q83&lt;S83),1,0))</f>
        <v>2</v>
      </c>
      <c r="AD82" s="16">
        <f>AB82-AC82</f>
        <v>2</v>
      </c>
      <c r="AE82" s="19">
        <f>SUM(E81:E83,I81:I83,M81:M83,Q81:Q83)</f>
        <v>118</v>
      </c>
      <c r="AF82" s="19">
        <f>SUM(G81:G83,K81:K83,O81:O83,S81:S83)</f>
        <v>90</v>
      </c>
      <c r="AG82" s="20">
        <f>AE82-AF82</f>
        <v>28</v>
      </c>
      <c r="AH82" s="64"/>
      <c r="AI82" s="79" t="s">
        <v>163</v>
      </c>
      <c r="AJ82" s="154" t="s">
        <v>324</v>
      </c>
      <c r="AK82" s="43">
        <f>IF(AU76="","",AU76)</f>
        <v>12</v>
      </c>
      <c r="AL82" s="34" t="str">
        <f t="shared" si="17"/>
        <v>-</v>
      </c>
      <c r="AM82" s="1">
        <f>IF(AS76="","",AS76)</f>
        <v>21</v>
      </c>
      <c r="AN82" s="294">
        <f>IF(AP79="","",AP79)</f>
      </c>
      <c r="AO82" s="47">
        <f>IF(AU79="","",AU79)</f>
        <v>13</v>
      </c>
      <c r="AP82" s="34" t="str">
        <f t="shared" si="19"/>
        <v>-</v>
      </c>
      <c r="AQ82" s="1">
        <f>IF(AS79="","",AS79)</f>
        <v>21</v>
      </c>
      <c r="AR82" s="294" t="str">
        <f>IF(AT79="","",AT79)</f>
        <v>-</v>
      </c>
      <c r="AS82" s="324"/>
      <c r="AT82" s="300"/>
      <c r="AU82" s="300"/>
      <c r="AV82" s="301"/>
      <c r="AW82" s="33">
        <v>5</v>
      </c>
      <c r="AX82" s="34" t="str">
        <f t="shared" si="15"/>
        <v>-</v>
      </c>
      <c r="AY82" s="35">
        <v>21</v>
      </c>
      <c r="AZ82" s="279"/>
      <c r="BA82" s="283"/>
      <c r="BB82" s="284"/>
      <c r="BC82" s="284"/>
      <c r="BD82" s="285"/>
      <c r="BE82" s="9"/>
      <c r="BF82" s="18">
        <f>COUNTIF(AK81:AZ83,"○")</f>
        <v>0</v>
      </c>
      <c r="BG82" s="19">
        <f>COUNTIF(AK81:AZ83,"×")</f>
        <v>3</v>
      </c>
      <c r="BH82" s="14">
        <f>(IF((AK81&gt;AM81),1,0))+(IF((AK82&gt;AM82),1,0))+(IF((AK83&gt;AM83),1,0))+(IF((AO81&gt;AQ81),1,0))+(IF((AO82&gt;AQ82),1,0))+(IF((AO83&gt;AQ83),1,0))+(IF((AS81&gt;AU81),1,0))+(IF((AS82&gt;AU82),1,0))+(IF((AS83&gt;AU83),1,0))+(IF((AW81&gt;AY81),1,0))+(IF((AW82&gt;AY82),1,0))+(IF((AW83&gt;AY83),1,0))</f>
        <v>0</v>
      </c>
      <c r="BI82" s="15">
        <f>(IF((AK81&lt;AM81),1,0))+(IF((AK82&lt;AM82),1,0))+(IF((AK83&lt;AM83),1,0))+(IF((AO81&lt;AQ81),1,0))+(IF((AO82&lt;AQ82),1,0))+(IF((AO83&lt;AQ83),1,0))+(IF((AS81&lt;AU81),1,0))+(IF((AS82&lt;AU82),1,0))+(IF((AS83&lt;AU83),1,0))+(IF((AW81&lt;AY81),1,0))+(IF((AW82&lt;AY82),1,0))+(IF((AW83&lt;AY83),1,0))</f>
        <v>6</v>
      </c>
      <c r="BJ82" s="16">
        <f>BH82-BI82</f>
        <v>-6</v>
      </c>
      <c r="BK82" s="19">
        <f>SUM(AK81:AK83,AO81:AO83,AS81:AS83,AW81:AW83)</f>
        <v>59</v>
      </c>
      <c r="BL82" s="19">
        <f>SUM(AM81:AM83,AQ81:AQ83,AU81:AU83,AY81:AY83)</f>
        <v>126</v>
      </c>
      <c r="BM82" s="20">
        <f>BK82-BL82</f>
        <v>-67</v>
      </c>
    </row>
    <row r="83" spans="3:65" ht="10.5" customHeight="1">
      <c r="C83" s="102"/>
      <c r="D83" s="101" t="s">
        <v>91</v>
      </c>
      <c r="E83" s="44">
        <f>IF(O77="","",O77)</f>
      </c>
      <c r="F83" s="42">
        <f t="shared" si="16"/>
      </c>
      <c r="G83" s="45">
        <f>IF(M77="","",M77)</f>
      </c>
      <c r="H83" s="295">
        <f>IF(J80="","",J80)</f>
      </c>
      <c r="I83" s="48">
        <f>IF(O80="","",O80)</f>
      </c>
      <c r="J83" s="34">
        <f t="shared" si="18"/>
      </c>
      <c r="K83" s="45">
        <f>IF(M80="","",M80)</f>
      </c>
      <c r="L83" s="295">
        <f>IF(N80="","",N80)</f>
      </c>
      <c r="M83" s="334"/>
      <c r="N83" s="303"/>
      <c r="O83" s="303"/>
      <c r="P83" s="304"/>
      <c r="Q83" s="40"/>
      <c r="R83" s="34">
        <f t="shared" si="13"/>
      </c>
      <c r="S83" s="41"/>
      <c r="T83" s="331"/>
      <c r="U83" s="220">
        <f>Z82</f>
        <v>2</v>
      </c>
      <c r="V83" s="221" t="s">
        <v>9</v>
      </c>
      <c r="W83" s="221">
        <f>AA82</f>
        <v>1</v>
      </c>
      <c r="X83" s="222" t="s">
        <v>6</v>
      </c>
      <c r="Y83" s="9"/>
      <c r="Z83" s="18"/>
      <c r="AA83" s="19"/>
      <c r="AB83" s="18"/>
      <c r="AC83" s="19"/>
      <c r="AD83" s="20"/>
      <c r="AE83" s="19"/>
      <c r="AF83" s="19"/>
      <c r="AG83" s="20"/>
      <c r="AH83" s="64"/>
      <c r="AI83" s="81"/>
      <c r="AJ83" s="155" t="s">
        <v>319</v>
      </c>
      <c r="AK83" s="44">
        <f>IF(AU77="","",AU77)</f>
      </c>
      <c r="AL83" s="42">
        <f t="shared" si="17"/>
      </c>
      <c r="AM83" s="45">
        <f>IF(AS77="","",AS77)</f>
      </c>
      <c r="AN83" s="295">
        <f>IF(AP80="","",AP80)</f>
      </c>
      <c r="AO83" s="48">
        <f>IF(AU80="","",AU80)</f>
      </c>
      <c r="AP83" s="34">
        <f t="shared" si="19"/>
      </c>
      <c r="AQ83" s="45">
        <f>IF(AS80="","",AS80)</f>
      </c>
      <c r="AR83" s="295">
        <f>IF(AT80="","",AT80)</f>
      </c>
      <c r="AS83" s="334"/>
      <c r="AT83" s="303"/>
      <c r="AU83" s="303"/>
      <c r="AV83" s="304"/>
      <c r="AW83" s="40"/>
      <c r="AX83" s="34">
        <f t="shared" si="15"/>
      </c>
      <c r="AY83" s="41"/>
      <c r="AZ83" s="331"/>
      <c r="BA83" s="220">
        <f>BF82</f>
        <v>0</v>
      </c>
      <c r="BB83" s="221" t="s">
        <v>9</v>
      </c>
      <c r="BC83" s="221">
        <f>BG82</f>
        <v>3</v>
      </c>
      <c r="BD83" s="222" t="s">
        <v>6</v>
      </c>
      <c r="BE83" s="9"/>
      <c r="BF83" s="18"/>
      <c r="BG83" s="19"/>
      <c r="BH83" s="18"/>
      <c r="BI83" s="19"/>
      <c r="BJ83" s="20"/>
      <c r="BK83" s="19"/>
      <c r="BL83" s="19"/>
      <c r="BM83" s="20"/>
    </row>
    <row r="84" spans="3:65" ht="10.5" customHeight="1">
      <c r="C84" s="99" t="s">
        <v>147</v>
      </c>
      <c r="D84" s="100" t="s">
        <v>322</v>
      </c>
      <c r="E84" s="43">
        <f>IF(S75="","",S75)</f>
        <v>21</v>
      </c>
      <c r="F84" s="34" t="str">
        <f t="shared" si="16"/>
        <v>-</v>
      </c>
      <c r="G84" s="1">
        <f>IF(Q75="","",Q75)</f>
        <v>11</v>
      </c>
      <c r="H84" s="293" t="str">
        <f>IF(T75="","",IF(T75="○","×",IF(T75="×","○")))</f>
        <v>○</v>
      </c>
      <c r="I84" s="47">
        <f>IF(S78="","",S78)</f>
        <v>19</v>
      </c>
      <c r="J84" s="46" t="str">
        <f t="shared" si="18"/>
        <v>-</v>
      </c>
      <c r="K84" s="1">
        <f>IF(Q78="","",Q78)</f>
        <v>21</v>
      </c>
      <c r="L84" s="293" t="str">
        <f>IF(T78="","",IF(T78="○","×",IF(T78="×","○")))</f>
        <v>×</v>
      </c>
      <c r="M84" s="49">
        <f>IF(S81="","",S81)</f>
        <v>21</v>
      </c>
      <c r="N84" s="34" t="str">
        <f>IF(M84="","","-")</f>
        <v>-</v>
      </c>
      <c r="O84" s="5">
        <f>IF(Q81="","",Q81)</f>
        <v>18</v>
      </c>
      <c r="P84" s="293" t="str">
        <f>IF(T81="","",IF(T81="○","×",IF(T81="×","○")))</f>
        <v>○</v>
      </c>
      <c r="Q84" s="321"/>
      <c r="R84" s="322"/>
      <c r="S84" s="322"/>
      <c r="T84" s="323"/>
      <c r="U84" s="335" t="s">
        <v>386</v>
      </c>
      <c r="V84" s="336"/>
      <c r="W84" s="336"/>
      <c r="X84" s="337"/>
      <c r="Y84" s="9"/>
      <c r="Z84" s="8"/>
      <c r="AA84" s="6"/>
      <c r="AB84" s="8"/>
      <c r="AC84" s="6"/>
      <c r="AD84" s="12"/>
      <c r="AE84" s="6"/>
      <c r="AF84" s="6"/>
      <c r="AG84" s="12"/>
      <c r="AH84" s="64"/>
      <c r="AI84" s="82" t="s">
        <v>138</v>
      </c>
      <c r="AJ84" s="156" t="s">
        <v>137</v>
      </c>
      <c r="AK84" s="43">
        <f>IF(AY75="","",AY75)</f>
        <v>21</v>
      </c>
      <c r="AL84" s="34" t="str">
        <f t="shared" si="17"/>
        <v>-</v>
      </c>
      <c r="AM84" s="1">
        <f>IF(AW75="","",AW75)</f>
        <v>16</v>
      </c>
      <c r="AN84" s="293" t="str">
        <f>IF(AZ75="","",IF(AZ75="○","×",IF(AZ75="×","○")))</f>
        <v>○</v>
      </c>
      <c r="AO84" s="47">
        <f>IF(AY78="","",AY78)</f>
        <v>17</v>
      </c>
      <c r="AP84" s="46" t="str">
        <f t="shared" si="19"/>
        <v>-</v>
      </c>
      <c r="AQ84" s="1">
        <f>IF(AW78="","",AW78)</f>
        <v>21</v>
      </c>
      <c r="AR84" s="293" t="str">
        <f>IF(AZ78="","",IF(AZ78="○","×",IF(AZ78="×","○")))</f>
        <v>×</v>
      </c>
      <c r="AS84" s="49">
        <f>IF(AY81="","",AY81)</f>
        <v>21</v>
      </c>
      <c r="AT84" s="34" t="str">
        <f>IF(AS84="","","-")</f>
        <v>-</v>
      </c>
      <c r="AU84" s="5">
        <f>IF(AW81="","",AW81)</f>
        <v>11</v>
      </c>
      <c r="AV84" s="293" t="str">
        <f>IF(AZ81="","",IF(AZ81="○","×",IF(AZ81="×","○")))</f>
        <v>○</v>
      </c>
      <c r="AW84" s="321"/>
      <c r="AX84" s="322"/>
      <c r="AY84" s="322"/>
      <c r="AZ84" s="323"/>
      <c r="BA84" s="335" t="s">
        <v>37</v>
      </c>
      <c r="BB84" s="336"/>
      <c r="BC84" s="336"/>
      <c r="BD84" s="337"/>
      <c r="BE84" s="9"/>
      <c r="BF84" s="8"/>
      <c r="BG84" s="6"/>
      <c r="BH84" s="8"/>
      <c r="BI84" s="6"/>
      <c r="BJ84" s="12"/>
      <c r="BK84" s="6"/>
      <c r="BL84" s="6"/>
      <c r="BM84" s="12"/>
    </row>
    <row r="85" spans="3:65" ht="10.5" customHeight="1">
      <c r="C85" s="99" t="s">
        <v>149</v>
      </c>
      <c r="D85" s="98" t="s">
        <v>292</v>
      </c>
      <c r="E85" s="43">
        <f>IF(S76="","",S76)</f>
        <v>21</v>
      </c>
      <c r="F85" s="34" t="str">
        <f t="shared" si="16"/>
        <v>-</v>
      </c>
      <c r="G85" s="1">
        <f>IF(Q76="","",Q76)</f>
        <v>10</v>
      </c>
      <c r="H85" s="294" t="str">
        <f>IF(J82="","",J82)</f>
        <v>-</v>
      </c>
      <c r="I85" s="47">
        <f>IF(S79="","",S79)</f>
        <v>21</v>
      </c>
      <c r="J85" s="34" t="str">
        <f t="shared" si="18"/>
        <v>-</v>
      </c>
      <c r="K85" s="1">
        <f>IF(Q79="","",Q79)</f>
        <v>14</v>
      </c>
      <c r="L85" s="294">
        <f>IF(N82="","",N82)</f>
      </c>
      <c r="M85" s="47">
        <f>IF(S82="","",S82)</f>
        <v>21</v>
      </c>
      <c r="N85" s="34" t="str">
        <f>IF(M85="","","-")</f>
        <v>-</v>
      </c>
      <c r="O85" s="1">
        <f>IF(Q82="","",Q82)</f>
        <v>16</v>
      </c>
      <c r="P85" s="294" t="str">
        <f>IF(R82="","",R82)</f>
        <v>-</v>
      </c>
      <c r="Q85" s="324"/>
      <c r="R85" s="300"/>
      <c r="S85" s="300"/>
      <c r="T85" s="325"/>
      <c r="U85" s="283"/>
      <c r="V85" s="284"/>
      <c r="W85" s="284"/>
      <c r="X85" s="285"/>
      <c r="Y85" s="9"/>
      <c r="Z85" s="18">
        <f>COUNTIF(E84:T86,"○")</f>
        <v>2</v>
      </c>
      <c r="AA85" s="19">
        <f>COUNTIF(E84:T86,"×")</f>
        <v>1</v>
      </c>
      <c r="AB85" s="14">
        <f>(IF((E84&gt;G84),1,0))+(IF((E85&gt;G85),1,0))+(IF((E86&gt;G86),1,0))+(IF((I84&gt;K84),1,0))+(IF((I85&gt;K85),1,0))+(IF((I86&gt;K86),1,0))+(IF((M84&gt;O84),1,0))+(IF((M85&gt;O85),1,0))+(IF((M86&gt;O86),1,0))+(IF((Q84&gt;S84),1,0))+(IF((Q85&gt;S85),1,0))+(IF((Q86&gt;S86),1,0))</f>
        <v>5</v>
      </c>
      <c r="AC85" s="15">
        <f>(IF((E84&lt;G84),1,0))+(IF((E85&lt;G85),1,0))+(IF((E86&lt;G86),1,0))+(IF((I84&lt;K84),1,0))+(IF((I85&lt;K85),1,0))+(IF((I86&lt;K86),1,0))+(IF((M84&lt;O84),1,0))+(IF((M85&lt;O85),1,0))+(IF((M86&lt;O86),1,0))+(IF((Q84&lt;S84),1,0))+(IF((Q85&lt;S85),1,0))+(IF((Q86&lt;S86),1,0))</f>
        <v>2</v>
      </c>
      <c r="AD85" s="16">
        <f>AB85-AC85</f>
        <v>3</v>
      </c>
      <c r="AE85" s="19">
        <f>SUM(E84:E86,I84:I86,M84:M86,Q84:Q86)</f>
        <v>139</v>
      </c>
      <c r="AF85" s="19">
        <f>SUM(G84:G86,K84:K86,O84:O86,S84:S86)</f>
        <v>111</v>
      </c>
      <c r="AG85" s="20">
        <f>AE85-AF85</f>
        <v>28</v>
      </c>
      <c r="AH85" s="64"/>
      <c r="AI85" s="82" t="s">
        <v>141</v>
      </c>
      <c r="AJ85" s="154" t="s">
        <v>137</v>
      </c>
      <c r="AK85" s="43">
        <f>IF(AY76="","",AY76)</f>
        <v>21</v>
      </c>
      <c r="AL85" s="34" t="str">
        <f t="shared" si="17"/>
        <v>-</v>
      </c>
      <c r="AM85" s="1">
        <f>IF(AW76="","",AW76)</f>
        <v>15</v>
      </c>
      <c r="AN85" s="294" t="str">
        <f>IF(AP82="","",AP82)</f>
        <v>-</v>
      </c>
      <c r="AO85" s="47">
        <f>IF(AY79="","",AY79)</f>
        <v>18</v>
      </c>
      <c r="AP85" s="34" t="str">
        <f t="shared" si="19"/>
        <v>-</v>
      </c>
      <c r="AQ85" s="1">
        <f>IF(AW79="","",AW79)</f>
        <v>21</v>
      </c>
      <c r="AR85" s="294">
        <f>IF(AT82="","",AT82)</f>
      </c>
      <c r="AS85" s="47">
        <f>IF(AY82="","",AY82)</f>
        <v>21</v>
      </c>
      <c r="AT85" s="34" t="str">
        <f>IF(AS85="","","-")</f>
        <v>-</v>
      </c>
      <c r="AU85" s="1">
        <f>IF(AW82="","",AW82)</f>
        <v>5</v>
      </c>
      <c r="AV85" s="294" t="str">
        <f>IF(AX82="","",AX82)</f>
        <v>-</v>
      </c>
      <c r="AW85" s="324"/>
      <c r="AX85" s="300"/>
      <c r="AY85" s="300"/>
      <c r="AZ85" s="325"/>
      <c r="BA85" s="283"/>
      <c r="BB85" s="284"/>
      <c r="BC85" s="284"/>
      <c r="BD85" s="285"/>
      <c r="BE85" s="9"/>
      <c r="BF85" s="18">
        <f>COUNTIF(AK84:AZ86,"○")</f>
        <v>2</v>
      </c>
      <c r="BG85" s="19">
        <f>COUNTIF(AK84:AZ86,"×")</f>
        <v>1</v>
      </c>
      <c r="BH85" s="14">
        <f>(IF((AK84&gt;AM84),1,0))+(IF((AK85&gt;AM85),1,0))+(IF((AK86&gt;AM86),1,0))+(IF((AO84&gt;AQ84),1,0))+(IF((AO85&gt;AQ85),1,0))+(IF((AO86&gt;AQ86),1,0))+(IF((AS84&gt;AU84),1,0))+(IF((AS85&gt;AU85),1,0))+(IF((AS86&gt;AU86),1,0))+(IF((AW84&gt;AY84),1,0))+(IF((AW85&gt;AY85),1,0))+(IF((AW86&gt;AY86),1,0))</f>
        <v>4</v>
      </c>
      <c r="BI85" s="15">
        <f>(IF((AK84&lt;AM84),1,0))+(IF((AK85&lt;AM85),1,0))+(IF((AK86&lt;AM86),1,0))+(IF((AO84&lt;AQ84),1,0))+(IF((AO85&lt;AQ85),1,0))+(IF((AO86&lt;AQ86),1,0))+(IF((AS84&lt;AU84),1,0))+(IF((AS85&lt;AU85),1,0))+(IF((AS86&lt;AU86),1,0))+(IF((AW84&lt;AY84),1,0))+(IF((AW85&lt;AY85),1,0))+(IF((AW86&lt;AY86),1,0))</f>
        <v>2</v>
      </c>
      <c r="BJ85" s="16">
        <f>BH85-BI85</f>
        <v>2</v>
      </c>
      <c r="BK85" s="19">
        <f>SUM(AK84:AK86,AO84:AO86,AS84:AS86,AW84:AW86)</f>
        <v>119</v>
      </c>
      <c r="BL85" s="19">
        <f>SUM(AM84:AM86,AQ84:AQ86,AU84:AU86,AY84:AY86)</f>
        <v>89</v>
      </c>
      <c r="BM85" s="20">
        <f>BK85-BL85</f>
        <v>30</v>
      </c>
    </row>
    <row r="86" spans="3:65" ht="10.5" customHeight="1" thickBot="1">
      <c r="C86" s="97"/>
      <c r="D86" s="96" t="s">
        <v>95</v>
      </c>
      <c r="E86" s="50">
        <f>IF(S77="","",S77)</f>
      </c>
      <c r="F86" s="51">
        <f t="shared" si="16"/>
      </c>
      <c r="G86" s="2">
        <f>IF(Q77="","",Q77)</f>
      </c>
      <c r="H86" s="332">
        <f>IF(J83="","",J83)</f>
      </c>
      <c r="I86" s="52">
        <f>IF(S80="","",S80)</f>
        <v>15</v>
      </c>
      <c r="J86" s="51" t="str">
        <f t="shared" si="18"/>
        <v>-</v>
      </c>
      <c r="K86" s="2">
        <f>IF(Q80="","",Q80)</f>
        <v>21</v>
      </c>
      <c r="L86" s="332">
        <f>IF(N83="","",N83)</f>
      </c>
      <c r="M86" s="52">
        <f>IF(S83="","",S83)</f>
      </c>
      <c r="N86" s="51">
        <f>IF(M86="","","-")</f>
      </c>
      <c r="O86" s="2">
        <f>IF(Q83="","",Q83)</f>
      </c>
      <c r="P86" s="332">
        <f>IF(R83="","",R83)</f>
      </c>
      <c r="Q86" s="326"/>
      <c r="R86" s="327"/>
      <c r="S86" s="327"/>
      <c r="T86" s="328"/>
      <c r="U86" s="30">
        <f>Z85</f>
        <v>2</v>
      </c>
      <c r="V86" s="31" t="s">
        <v>9</v>
      </c>
      <c r="W86" s="31">
        <f>AA85</f>
        <v>1</v>
      </c>
      <c r="X86" s="32" t="s">
        <v>6</v>
      </c>
      <c r="Y86" s="9"/>
      <c r="Z86" s="26"/>
      <c r="AA86" s="27"/>
      <c r="AB86" s="26"/>
      <c r="AC86" s="27"/>
      <c r="AD86" s="28"/>
      <c r="AE86" s="27"/>
      <c r="AF86" s="27"/>
      <c r="AG86" s="28"/>
      <c r="AH86" s="64"/>
      <c r="AI86" s="77"/>
      <c r="AJ86" s="157" t="s">
        <v>139</v>
      </c>
      <c r="AK86" s="50">
        <f>IF(AY77="","",AY77)</f>
      </c>
      <c r="AL86" s="51">
        <f t="shared" si="17"/>
      </c>
      <c r="AM86" s="2">
        <f>IF(AW77="","",AW77)</f>
      </c>
      <c r="AN86" s="332">
        <f>IF(AP83="","",AP83)</f>
      </c>
      <c r="AO86" s="52">
        <f>IF(AY80="","",AY80)</f>
      </c>
      <c r="AP86" s="51">
        <f t="shared" si="19"/>
      </c>
      <c r="AQ86" s="2">
        <f>IF(AW80="","",AW80)</f>
      </c>
      <c r="AR86" s="332">
        <f>IF(AT83="","",AT83)</f>
      </c>
      <c r="AS86" s="52">
        <f>IF(AY83="","",AY83)</f>
      </c>
      <c r="AT86" s="51">
        <f>IF(AS86="","","-")</f>
      </c>
      <c r="AU86" s="2">
        <f>IF(AW83="","",AW83)</f>
      </c>
      <c r="AV86" s="332">
        <f>IF(AX83="","",AX83)</f>
      </c>
      <c r="AW86" s="326"/>
      <c r="AX86" s="327"/>
      <c r="AY86" s="327"/>
      <c r="AZ86" s="328"/>
      <c r="BA86" s="30">
        <f>BF85</f>
        <v>2</v>
      </c>
      <c r="BB86" s="31" t="s">
        <v>9</v>
      </c>
      <c r="BC86" s="31">
        <f>BG85</f>
        <v>1</v>
      </c>
      <c r="BD86" s="32" t="s">
        <v>6</v>
      </c>
      <c r="BE86" s="9"/>
      <c r="BF86" s="26"/>
      <c r="BG86" s="27"/>
      <c r="BH86" s="26"/>
      <c r="BI86" s="27"/>
      <c r="BJ86" s="28"/>
      <c r="BK86" s="27"/>
      <c r="BL86" s="27"/>
      <c r="BM86" s="28"/>
    </row>
    <row r="87" spans="3:49" ht="10.5" customHeight="1">
      <c r="C87" s="67"/>
      <c r="D87" s="71"/>
      <c r="E87" s="71"/>
      <c r="F87" s="71"/>
      <c r="G87" s="71"/>
      <c r="H87" s="71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121"/>
      <c r="T87" s="121"/>
      <c r="U87" s="121"/>
      <c r="V87" s="121"/>
      <c r="W87" s="121"/>
      <c r="X87" s="68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</row>
    <row r="88" spans="3:61" ht="10.5" customHeight="1" thickBot="1">
      <c r="C88" s="67"/>
      <c r="D88" s="71"/>
      <c r="E88" s="71"/>
      <c r="F88" s="71"/>
      <c r="G88" s="71"/>
      <c r="H88" s="71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121"/>
      <c r="T88" s="121"/>
      <c r="U88" s="121"/>
      <c r="V88" s="121"/>
      <c r="W88" s="121"/>
      <c r="X88" s="68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</row>
    <row r="89" spans="1:61" ht="10.5" customHeight="1">
      <c r="A89" s="112"/>
      <c r="B89" s="112"/>
      <c r="C89" s="113"/>
      <c r="D89" s="117"/>
      <c r="E89" s="117"/>
      <c r="F89" s="117"/>
      <c r="G89" s="117"/>
      <c r="H89" s="117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5"/>
      <c r="T89" s="115"/>
      <c r="U89" s="115"/>
      <c r="V89" s="115"/>
      <c r="W89" s="115"/>
      <c r="X89" s="114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</row>
    <row r="90" spans="3:56" ht="15" customHeight="1" thickBot="1">
      <c r="C90" s="208" t="str">
        <f>C126</f>
        <v>石川敏也</v>
      </c>
      <c r="D90" s="209" t="str">
        <f>D126</f>
        <v>Ｔ.Ｍ.Ｂ</v>
      </c>
      <c r="E90" s="262" t="s">
        <v>33</v>
      </c>
      <c r="F90" s="263"/>
      <c r="G90" s="263"/>
      <c r="H90" s="264"/>
      <c r="I90" s="86"/>
      <c r="J90" s="86"/>
      <c r="K90" s="86"/>
      <c r="L90" s="86"/>
      <c r="M90" s="86"/>
      <c r="N90" s="86"/>
      <c r="O90" s="86"/>
      <c r="P90" s="242" t="s">
        <v>80</v>
      </c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</row>
    <row r="91" spans="3:56" ht="15" customHeight="1" thickBot="1" thickTop="1">
      <c r="C91" s="210" t="str">
        <f>C127</f>
        <v>塩田大実</v>
      </c>
      <c r="D91" s="211" t="str">
        <f>D127</f>
        <v>Ｔ.Ｍ.Ｂ</v>
      </c>
      <c r="E91" s="249"/>
      <c r="F91" s="250"/>
      <c r="G91" s="250"/>
      <c r="H91" s="251"/>
      <c r="I91" s="181"/>
      <c r="J91" s="193"/>
      <c r="K91" s="193"/>
      <c r="L91" s="182">
        <v>21</v>
      </c>
      <c r="M91" s="194">
        <v>21</v>
      </c>
      <c r="N91" s="88"/>
      <c r="O91" s="86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</row>
    <row r="92" spans="3:49" ht="15" customHeight="1" thickBot="1" thickTop="1">
      <c r="C92" s="212" t="str">
        <f>AI105</f>
        <v>柚山　治</v>
      </c>
      <c r="D92" s="213" t="str">
        <f>AJ105</f>
        <v>ﾄﾞﾝｷﾎｰﾃ</v>
      </c>
      <c r="E92" s="243" t="s">
        <v>30</v>
      </c>
      <c r="F92" s="244"/>
      <c r="G92" s="244"/>
      <c r="H92" s="245"/>
      <c r="I92" s="92"/>
      <c r="J92" s="92"/>
      <c r="K92" s="92"/>
      <c r="L92" s="162">
        <v>11</v>
      </c>
      <c r="M92" s="163">
        <v>12</v>
      </c>
      <c r="N92" s="182"/>
      <c r="O92" s="194"/>
      <c r="AB92" s="91"/>
      <c r="AC92" s="91"/>
      <c r="AD92" s="91"/>
      <c r="AE92" s="67"/>
      <c r="AF92" s="67"/>
      <c r="AG92" s="67"/>
      <c r="AV92" s="64"/>
      <c r="AW92" s="64"/>
    </row>
    <row r="93" spans="3:49" ht="15" customHeight="1" thickBot="1" thickTop="1">
      <c r="C93" s="214" t="str">
        <f>AI106</f>
        <v>真鍋勝行</v>
      </c>
      <c r="D93" s="215" t="str">
        <f>AJ106</f>
        <v>川之江ｸﾗﾌﾞ</v>
      </c>
      <c r="E93" s="246"/>
      <c r="F93" s="247"/>
      <c r="G93" s="247"/>
      <c r="H93" s="248"/>
      <c r="I93" s="181"/>
      <c r="J93" s="182">
        <v>21</v>
      </c>
      <c r="K93" s="183">
        <v>21</v>
      </c>
      <c r="L93" s="161"/>
      <c r="M93" s="165"/>
      <c r="N93" s="92"/>
      <c r="O93" s="199"/>
      <c r="AB93" s="67"/>
      <c r="AC93" s="65"/>
      <c r="AD93" s="65"/>
      <c r="AE93" s="65"/>
      <c r="AF93" s="65"/>
      <c r="AV93" s="64"/>
      <c r="AW93" s="64"/>
    </row>
    <row r="94" spans="3:49" ht="15" customHeight="1" thickTop="1">
      <c r="C94" s="216" t="str">
        <f>C108</f>
        <v>真鍋英輝</v>
      </c>
      <c r="D94" s="217" t="str">
        <f>D108</f>
        <v>新宮ﾊﾞﾄﾞﾐﾝﾄﾝ同好会</v>
      </c>
      <c r="E94" s="249" t="s">
        <v>16</v>
      </c>
      <c r="F94" s="250"/>
      <c r="G94" s="250"/>
      <c r="H94" s="251"/>
      <c r="I94" s="92"/>
      <c r="J94" s="162">
        <v>14</v>
      </c>
      <c r="K94" s="167">
        <v>16</v>
      </c>
      <c r="L94" s="92"/>
      <c r="M94" s="92"/>
      <c r="N94" s="92"/>
      <c r="O94" s="199"/>
      <c r="P94" s="88"/>
      <c r="Q94" s="88"/>
      <c r="R94" s="86"/>
      <c r="S94" s="93" t="s">
        <v>13</v>
      </c>
      <c r="T94" s="89"/>
      <c r="X94" s="66"/>
      <c r="Y94" s="66"/>
      <c r="AC94" s="91"/>
      <c r="AD94" s="65"/>
      <c r="AE94" s="65"/>
      <c r="AF94" s="65"/>
      <c r="AW94" s="64"/>
    </row>
    <row r="95" spans="3:53" ht="15" customHeight="1" thickBot="1">
      <c r="C95" s="210" t="str">
        <f>C109</f>
        <v>中村洋一</v>
      </c>
      <c r="D95" s="211" t="str">
        <f>D109</f>
        <v>新宮ﾊﾞﾄﾞﾐﾝﾄﾝ同好会</v>
      </c>
      <c r="E95" s="249"/>
      <c r="F95" s="250"/>
      <c r="G95" s="250"/>
      <c r="H95" s="251"/>
      <c r="I95" s="168"/>
      <c r="J95" s="168"/>
      <c r="K95" s="168"/>
      <c r="L95" s="162"/>
      <c r="M95" s="162"/>
      <c r="N95" s="162"/>
      <c r="O95" s="197"/>
      <c r="P95" s="88"/>
      <c r="Q95" s="88">
        <v>21</v>
      </c>
      <c r="R95" s="86">
        <v>21</v>
      </c>
      <c r="S95" s="289" t="str">
        <f>C90</f>
        <v>石川敏也</v>
      </c>
      <c r="T95" s="290"/>
      <c r="U95" s="290"/>
      <c r="V95" s="290"/>
      <c r="W95" s="290"/>
      <c r="X95" s="290"/>
      <c r="Y95" s="290"/>
      <c r="Z95" s="291" t="str">
        <f>D90</f>
        <v>Ｔ.Ｍ.Ｂ</v>
      </c>
      <c r="AA95" s="290"/>
      <c r="AB95" s="290"/>
      <c r="AC95" s="290"/>
      <c r="AD95" s="290"/>
      <c r="AE95" s="290"/>
      <c r="AF95" s="290"/>
      <c r="AG95" s="292"/>
      <c r="AH95" s="121"/>
      <c r="AX95" s="65"/>
      <c r="AY95" s="65"/>
      <c r="AZ95" s="65"/>
      <c r="BA95" s="65"/>
    </row>
    <row r="96" spans="3:53" ht="15" customHeight="1" thickBot="1" thickTop="1">
      <c r="C96" s="212" t="str">
        <f>C114</f>
        <v>川崎任輝</v>
      </c>
      <c r="D96" s="213" t="str">
        <f>D114</f>
        <v>オアシス</v>
      </c>
      <c r="E96" s="243" t="s">
        <v>31</v>
      </c>
      <c r="F96" s="244"/>
      <c r="G96" s="244"/>
      <c r="H96" s="245"/>
      <c r="I96" s="92"/>
      <c r="J96" s="92"/>
      <c r="K96" s="92"/>
      <c r="L96" s="162"/>
      <c r="M96" s="162"/>
      <c r="N96" s="162"/>
      <c r="O96" s="163"/>
      <c r="P96" s="203"/>
      <c r="Q96" s="201">
        <v>15</v>
      </c>
      <c r="R96" s="202">
        <v>19</v>
      </c>
      <c r="S96" s="269" t="str">
        <f>C91</f>
        <v>塩田大実</v>
      </c>
      <c r="T96" s="270"/>
      <c r="U96" s="270"/>
      <c r="V96" s="270"/>
      <c r="W96" s="270"/>
      <c r="X96" s="270"/>
      <c r="Y96" s="270"/>
      <c r="Z96" s="271" t="str">
        <f>D91</f>
        <v>Ｔ.Ｍ.Ｂ</v>
      </c>
      <c r="AA96" s="271"/>
      <c r="AB96" s="271"/>
      <c r="AC96" s="271"/>
      <c r="AD96" s="271"/>
      <c r="AE96" s="271"/>
      <c r="AF96" s="271"/>
      <c r="AG96" s="272"/>
      <c r="AH96" s="121"/>
      <c r="AX96" s="65"/>
      <c r="AY96" s="65"/>
      <c r="AZ96" s="65"/>
      <c r="BA96" s="65"/>
    </row>
    <row r="97" spans="3:53" ht="15" customHeight="1" thickBot="1" thickTop="1">
      <c r="C97" s="214" t="str">
        <f>C115</f>
        <v>安藤貴啓</v>
      </c>
      <c r="D97" s="215" t="str">
        <f>D115</f>
        <v>A ↗ Ringy</v>
      </c>
      <c r="E97" s="246"/>
      <c r="F97" s="247"/>
      <c r="G97" s="247"/>
      <c r="H97" s="248"/>
      <c r="I97" s="185"/>
      <c r="J97" s="186">
        <v>21</v>
      </c>
      <c r="K97" s="187">
        <v>21</v>
      </c>
      <c r="L97" s="86"/>
      <c r="M97" s="86"/>
      <c r="N97" s="86"/>
      <c r="O97" s="124"/>
      <c r="P97" s="88"/>
      <c r="Q97" s="88"/>
      <c r="R97" s="86"/>
      <c r="S97" s="273" t="s">
        <v>14</v>
      </c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68"/>
      <c r="AX97" s="65"/>
      <c r="AY97" s="65"/>
      <c r="AZ97" s="65"/>
      <c r="BA97" s="65"/>
    </row>
    <row r="98" spans="3:49" ht="15" customHeight="1" thickTop="1">
      <c r="C98" s="212" t="str">
        <f>C129</f>
        <v>米川僚</v>
      </c>
      <c r="D98" s="213" t="str">
        <f>D129</f>
        <v>ｻﾝﾀﾞｰｽﾞ</v>
      </c>
      <c r="E98" s="243" t="s">
        <v>32</v>
      </c>
      <c r="F98" s="244"/>
      <c r="G98" s="244"/>
      <c r="H98" s="245"/>
      <c r="I98" s="92"/>
      <c r="J98" s="162">
        <v>15</v>
      </c>
      <c r="K98" s="226" t="s">
        <v>395</v>
      </c>
      <c r="L98" s="173"/>
      <c r="M98" s="174"/>
      <c r="N98" s="175"/>
      <c r="O98" s="176"/>
      <c r="P98" s="88"/>
      <c r="Q98" s="88"/>
      <c r="R98" s="86"/>
      <c r="S98" s="274" t="str">
        <f>C100</f>
        <v>青木雅敬</v>
      </c>
      <c r="T98" s="275"/>
      <c r="U98" s="275"/>
      <c r="V98" s="275"/>
      <c r="W98" s="275"/>
      <c r="X98" s="275"/>
      <c r="Y98" s="275"/>
      <c r="Z98" s="276" t="str">
        <f>D100</f>
        <v>A ↗ Ringy</v>
      </c>
      <c r="AA98" s="276"/>
      <c r="AB98" s="276"/>
      <c r="AC98" s="276"/>
      <c r="AD98" s="276"/>
      <c r="AE98" s="276"/>
      <c r="AF98" s="276"/>
      <c r="AG98" s="277"/>
      <c r="AN98" s="64"/>
      <c r="AO98" s="64"/>
      <c r="AP98" s="64"/>
      <c r="AQ98" s="64"/>
      <c r="AR98" s="64"/>
      <c r="AS98" s="64"/>
      <c r="AT98" s="64"/>
      <c r="AU98" s="64"/>
      <c r="AV98" s="64"/>
      <c r="AW98" s="64"/>
    </row>
    <row r="99" spans="3:49" ht="15" customHeight="1" thickBot="1">
      <c r="C99" s="214" t="str">
        <f>C130</f>
        <v>真木利徳</v>
      </c>
      <c r="D99" s="215" t="str">
        <f>D130</f>
        <v>ｽｶｲﾗﾌﾞ</v>
      </c>
      <c r="E99" s="246"/>
      <c r="F99" s="247"/>
      <c r="G99" s="247"/>
      <c r="H99" s="248"/>
      <c r="I99" s="168"/>
      <c r="J99" s="168"/>
      <c r="K99" s="168"/>
      <c r="L99" s="162">
        <v>9</v>
      </c>
      <c r="M99" s="163">
        <v>20</v>
      </c>
      <c r="N99" s="177"/>
      <c r="O99" s="178"/>
      <c r="P99" s="86"/>
      <c r="Q99" s="86"/>
      <c r="R99" s="86"/>
      <c r="S99" s="269" t="str">
        <f>C101</f>
        <v>近藤龍士</v>
      </c>
      <c r="T99" s="270"/>
      <c r="U99" s="270"/>
      <c r="V99" s="270"/>
      <c r="W99" s="270"/>
      <c r="X99" s="270"/>
      <c r="Y99" s="270"/>
      <c r="Z99" s="286" t="str">
        <f>D101</f>
        <v>A ↗ Ringy</v>
      </c>
      <c r="AA99" s="286"/>
      <c r="AB99" s="286"/>
      <c r="AC99" s="286"/>
      <c r="AD99" s="286"/>
      <c r="AE99" s="286"/>
      <c r="AF99" s="286"/>
      <c r="AG99" s="287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</row>
    <row r="100" spans="3:49" ht="15" customHeight="1" thickBot="1" thickTop="1">
      <c r="C100" s="216" t="str">
        <f>AI108</f>
        <v>青木雅敬</v>
      </c>
      <c r="D100" s="217" t="str">
        <f>AJ108</f>
        <v>A ↗ Ringy</v>
      </c>
      <c r="E100" s="249" t="s">
        <v>29</v>
      </c>
      <c r="F100" s="250"/>
      <c r="G100" s="250"/>
      <c r="H100" s="251"/>
      <c r="I100" s="188"/>
      <c r="J100" s="192"/>
      <c r="K100" s="192"/>
      <c r="L100" s="189">
        <v>21</v>
      </c>
      <c r="M100" s="198">
        <v>22</v>
      </c>
      <c r="N100" s="179"/>
      <c r="O100" s="179"/>
      <c r="Z100" s="65"/>
      <c r="AA100" s="65"/>
      <c r="AB100" s="65"/>
      <c r="AC100" s="65"/>
      <c r="AD100" s="65"/>
      <c r="AE100" s="65"/>
      <c r="AF100" s="65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</row>
    <row r="101" spans="3:49" ht="15" customHeight="1" thickTop="1">
      <c r="C101" s="218" t="str">
        <f>AI109</f>
        <v>近藤龍士</v>
      </c>
      <c r="D101" s="219" t="str">
        <f>AJ109</f>
        <v>A ↗ Ringy</v>
      </c>
      <c r="E101" s="342"/>
      <c r="F101" s="343"/>
      <c r="G101" s="343"/>
      <c r="H101" s="344"/>
      <c r="I101" s="86"/>
      <c r="J101" s="86"/>
      <c r="K101" s="86"/>
      <c r="L101" s="86"/>
      <c r="M101" s="86"/>
      <c r="N101" s="179"/>
      <c r="O101" s="179"/>
      <c r="Z101" s="65"/>
      <c r="AA101" s="65"/>
      <c r="AB101" s="65"/>
      <c r="AC101" s="65"/>
      <c r="AD101" s="65"/>
      <c r="AE101" s="65"/>
      <c r="AF101" s="65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</row>
    <row r="102" spans="3:41" ht="4.5" customHeight="1" thickBot="1">
      <c r="C102" s="67"/>
      <c r="D102" s="71"/>
      <c r="E102" s="71"/>
      <c r="F102" s="71"/>
      <c r="G102" s="71"/>
      <c r="H102" s="71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121"/>
      <c r="T102" s="121"/>
      <c r="U102" s="121"/>
      <c r="V102" s="121"/>
      <c r="W102" s="121"/>
      <c r="X102" s="68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</row>
    <row r="103" spans="3:65" ht="9" customHeight="1">
      <c r="C103" s="255" t="s">
        <v>12</v>
      </c>
      <c r="D103" s="256"/>
      <c r="E103" s="259" t="str">
        <f>C105</f>
        <v>加地康二</v>
      </c>
      <c r="F103" s="233"/>
      <c r="G103" s="233"/>
      <c r="H103" s="234"/>
      <c r="I103" s="232" t="str">
        <f>C108</f>
        <v>真鍋英輝</v>
      </c>
      <c r="J103" s="233"/>
      <c r="K103" s="233"/>
      <c r="L103" s="234"/>
      <c r="M103" s="232" t="str">
        <f>C111</f>
        <v>今井隆太</v>
      </c>
      <c r="N103" s="233"/>
      <c r="O103" s="233"/>
      <c r="P103" s="234"/>
      <c r="Q103" s="232" t="str">
        <f>C114</f>
        <v>川崎任輝</v>
      </c>
      <c r="R103" s="233"/>
      <c r="S103" s="233"/>
      <c r="T103" s="260"/>
      <c r="U103" s="230" t="s">
        <v>0</v>
      </c>
      <c r="V103" s="261"/>
      <c r="W103" s="261"/>
      <c r="X103" s="231"/>
      <c r="Y103" s="9"/>
      <c r="Z103" s="305" t="s">
        <v>2</v>
      </c>
      <c r="AA103" s="307"/>
      <c r="AB103" s="305" t="s">
        <v>3</v>
      </c>
      <c r="AC103" s="306"/>
      <c r="AD103" s="307"/>
      <c r="AE103" s="305" t="s">
        <v>4</v>
      </c>
      <c r="AF103" s="306"/>
      <c r="AG103" s="307"/>
      <c r="AH103" s="64"/>
      <c r="AI103" s="255" t="s">
        <v>15</v>
      </c>
      <c r="AJ103" s="256"/>
      <c r="AK103" s="259" t="str">
        <f>AI105</f>
        <v>柚山　治</v>
      </c>
      <c r="AL103" s="233"/>
      <c r="AM103" s="233"/>
      <c r="AN103" s="234"/>
      <c r="AO103" s="232" t="str">
        <f>AI108</f>
        <v>青木雅敬</v>
      </c>
      <c r="AP103" s="233"/>
      <c r="AQ103" s="233"/>
      <c r="AR103" s="234"/>
      <c r="AS103" s="232" t="str">
        <f>AI111</f>
        <v>星加諒</v>
      </c>
      <c r="AT103" s="233"/>
      <c r="AU103" s="233"/>
      <c r="AV103" s="234"/>
      <c r="AW103" s="232" t="str">
        <f>AI114</f>
        <v>大久保宏茂</v>
      </c>
      <c r="AX103" s="233"/>
      <c r="AY103" s="233"/>
      <c r="AZ103" s="260"/>
      <c r="BA103" s="230" t="s">
        <v>0</v>
      </c>
      <c r="BB103" s="261"/>
      <c r="BC103" s="261"/>
      <c r="BD103" s="231"/>
      <c r="BE103" s="9"/>
      <c r="BF103" s="305" t="s">
        <v>2</v>
      </c>
      <c r="BG103" s="307"/>
      <c r="BH103" s="305" t="s">
        <v>3</v>
      </c>
      <c r="BI103" s="306"/>
      <c r="BJ103" s="307"/>
      <c r="BK103" s="305" t="s">
        <v>4</v>
      </c>
      <c r="BL103" s="306"/>
      <c r="BM103" s="307"/>
    </row>
    <row r="104" spans="3:65" ht="9" customHeight="1" thickBot="1">
      <c r="C104" s="257"/>
      <c r="D104" s="258"/>
      <c r="E104" s="265" t="str">
        <f>C106</f>
        <v>前田智郎</v>
      </c>
      <c r="F104" s="236"/>
      <c r="G104" s="236"/>
      <c r="H104" s="237"/>
      <c r="I104" s="235" t="str">
        <f>C109</f>
        <v>中村洋一</v>
      </c>
      <c r="J104" s="236"/>
      <c r="K104" s="236"/>
      <c r="L104" s="237"/>
      <c r="M104" s="235" t="str">
        <f>C112</f>
        <v>白石純也</v>
      </c>
      <c r="N104" s="236"/>
      <c r="O104" s="236"/>
      <c r="P104" s="237"/>
      <c r="Q104" s="235" t="str">
        <f>C115</f>
        <v>安藤貴啓</v>
      </c>
      <c r="R104" s="236"/>
      <c r="S104" s="236"/>
      <c r="T104" s="238"/>
      <c r="U104" s="239" t="s">
        <v>1</v>
      </c>
      <c r="V104" s="240"/>
      <c r="W104" s="240"/>
      <c r="X104" s="241"/>
      <c r="Y104" s="9"/>
      <c r="Z104" s="7" t="s">
        <v>5</v>
      </c>
      <c r="AA104" s="3" t="s">
        <v>6</v>
      </c>
      <c r="AB104" s="7" t="s">
        <v>40</v>
      </c>
      <c r="AC104" s="3" t="s">
        <v>7</v>
      </c>
      <c r="AD104" s="4" t="s">
        <v>8</v>
      </c>
      <c r="AE104" s="3" t="s">
        <v>40</v>
      </c>
      <c r="AF104" s="3" t="s">
        <v>7</v>
      </c>
      <c r="AG104" s="4" t="s">
        <v>8</v>
      </c>
      <c r="AH104" s="64"/>
      <c r="AI104" s="257"/>
      <c r="AJ104" s="258"/>
      <c r="AK104" s="265" t="str">
        <f>AI106</f>
        <v>真鍋勝行</v>
      </c>
      <c r="AL104" s="236"/>
      <c r="AM104" s="236"/>
      <c r="AN104" s="237"/>
      <c r="AO104" s="235" t="str">
        <f>AI109</f>
        <v>近藤龍士</v>
      </c>
      <c r="AP104" s="236"/>
      <c r="AQ104" s="236"/>
      <c r="AR104" s="237"/>
      <c r="AS104" s="235" t="str">
        <f>AI112</f>
        <v>髙橋渓人</v>
      </c>
      <c r="AT104" s="236"/>
      <c r="AU104" s="236"/>
      <c r="AV104" s="237"/>
      <c r="AW104" s="235" t="str">
        <f>AI115</f>
        <v>久保敬志</v>
      </c>
      <c r="AX104" s="236"/>
      <c r="AY104" s="236"/>
      <c r="AZ104" s="238"/>
      <c r="BA104" s="239" t="s">
        <v>1</v>
      </c>
      <c r="BB104" s="240"/>
      <c r="BC104" s="240"/>
      <c r="BD104" s="241"/>
      <c r="BE104" s="9"/>
      <c r="BF104" s="7" t="s">
        <v>5</v>
      </c>
      <c r="BG104" s="3" t="s">
        <v>6</v>
      </c>
      <c r="BH104" s="7" t="s">
        <v>40</v>
      </c>
      <c r="BI104" s="3" t="s">
        <v>7</v>
      </c>
      <c r="BJ104" s="4" t="s">
        <v>8</v>
      </c>
      <c r="BK104" s="3" t="s">
        <v>40</v>
      </c>
      <c r="BL104" s="3" t="s">
        <v>7</v>
      </c>
      <c r="BM104" s="4" t="s">
        <v>8</v>
      </c>
    </row>
    <row r="105" spans="3:65" ht="9.75" customHeight="1">
      <c r="C105" s="107" t="s">
        <v>223</v>
      </c>
      <c r="D105" s="106" t="s">
        <v>301</v>
      </c>
      <c r="E105" s="296"/>
      <c r="F105" s="297"/>
      <c r="G105" s="297"/>
      <c r="H105" s="298"/>
      <c r="I105" s="33">
        <v>11</v>
      </c>
      <c r="J105" s="34" t="str">
        <f>IF(I105="","","-")</f>
        <v>-</v>
      </c>
      <c r="K105" s="35">
        <v>21</v>
      </c>
      <c r="L105" s="318" t="str">
        <f>IF(I105&lt;&gt;"",IF(I105&gt;K105,IF(I106&gt;K106,"○",IF(I107&gt;K107,"○","×")),IF(I106&gt;K106,IF(I107&gt;K107,"○","×"),"×")),"")</f>
        <v>×</v>
      </c>
      <c r="M105" s="33">
        <v>21</v>
      </c>
      <c r="N105" s="36" t="str">
        <f aca="true" t="shared" si="20" ref="N105:N110">IF(M105="","","-")</f>
        <v>-</v>
      </c>
      <c r="O105" s="37">
        <v>16</v>
      </c>
      <c r="P105" s="318" t="str">
        <f>IF(M105&lt;&gt;"",IF(M105&gt;O105,IF(M106&gt;O106,"○",IF(M107&gt;O107,"○","×")),IF(M106&gt;O106,IF(M107&gt;O107,"○","×"),"×")),"")</f>
        <v>○</v>
      </c>
      <c r="Q105" s="38">
        <v>17</v>
      </c>
      <c r="R105" s="36" t="str">
        <f aca="true" t="shared" si="21" ref="R105:R113">IF(Q105="","","-")</f>
        <v>-</v>
      </c>
      <c r="S105" s="35">
        <v>21</v>
      </c>
      <c r="T105" s="278" t="str">
        <f>IF(Q105&lt;&gt;"",IF(Q105&gt;S105,IF(Q106&gt;S106,"○",IF(Q107&gt;S107,"○","×")),IF(Q106&gt;S106,IF(Q107&gt;S107,"○","×"),"×")),"")</f>
        <v>×</v>
      </c>
      <c r="U105" s="280" t="s">
        <v>387</v>
      </c>
      <c r="V105" s="281"/>
      <c r="W105" s="281"/>
      <c r="X105" s="282"/>
      <c r="Y105" s="9"/>
      <c r="Z105" s="18"/>
      <c r="AA105" s="19"/>
      <c r="AB105" s="8"/>
      <c r="AC105" s="6"/>
      <c r="AD105" s="12"/>
      <c r="AE105" s="19"/>
      <c r="AF105" s="19"/>
      <c r="AG105" s="20"/>
      <c r="AH105" s="64"/>
      <c r="AI105" s="107" t="s">
        <v>219</v>
      </c>
      <c r="AJ105" s="106" t="s">
        <v>293</v>
      </c>
      <c r="AK105" s="296"/>
      <c r="AL105" s="297"/>
      <c r="AM105" s="297"/>
      <c r="AN105" s="298"/>
      <c r="AO105" s="33">
        <v>15</v>
      </c>
      <c r="AP105" s="34" t="str">
        <f>IF(AO105="","","-")</f>
        <v>-</v>
      </c>
      <c r="AQ105" s="35">
        <v>21</v>
      </c>
      <c r="AR105" s="318" t="str">
        <f>IF(AO105&lt;&gt;"",IF(AO105&gt;AQ105,IF(AO106&gt;AQ106,"○",IF(AO107&gt;AQ107,"○","×")),IF(AO106&gt;AQ106,IF(AO107&gt;AQ107,"○","×"),"×")),"")</f>
        <v>×</v>
      </c>
      <c r="AS105" s="33">
        <v>21</v>
      </c>
      <c r="AT105" s="36" t="str">
        <f aca="true" t="shared" si="22" ref="AT105:AT110">IF(AS105="","","-")</f>
        <v>-</v>
      </c>
      <c r="AU105" s="37">
        <v>14</v>
      </c>
      <c r="AV105" s="318" t="str">
        <f>IF(AS105&lt;&gt;"",IF(AS105&gt;AU105,IF(AS106&gt;AU106,"○",IF(AS107&gt;AU107,"○","×")),IF(AS106&gt;AU106,IF(AS107&gt;AU107,"○","×"),"×")),"")</f>
        <v>○</v>
      </c>
      <c r="AW105" s="38">
        <v>21</v>
      </c>
      <c r="AX105" s="36" t="str">
        <f aca="true" t="shared" si="23" ref="AX105:AX113">IF(AW105="","","-")</f>
        <v>-</v>
      </c>
      <c r="AY105" s="35">
        <v>11</v>
      </c>
      <c r="AZ105" s="278" t="str">
        <f>IF(AW105&lt;&gt;"",IF(AW105&gt;AY105,IF(AW106&gt;AY106,"○",IF(AW107&gt;AY107,"○","×")),IF(AW106&gt;AY106,IF(AW107&gt;AY107,"○","×"),"×")),"")</f>
        <v>○</v>
      </c>
      <c r="BA105" s="280" t="s">
        <v>384</v>
      </c>
      <c r="BB105" s="281"/>
      <c r="BC105" s="281"/>
      <c r="BD105" s="282"/>
      <c r="BE105" s="9"/>
      <c r="BF105" s="18"/>
      <c r="BG105" s="19"/>
      <c r="BH105" s="8"/>
      <c r="BI105" s="6"/>
      <c r="BJ105" s="12"/>
      <c r="BK105" s="19"/>
      <c r="BL105" s="19"/>
      <c r="BM105" s="20"/>
    </row>
    <row r="106" spans="3:65" ht="9.75" customHeight="1">
      <c r="C106" s="99" t="s">
        <v>224</v>
      </c>
      <c r="D106" s="105" t="s">
        <v>302</v>
      </c>
      <c r="E106" s="299"/>
      <c r="F106" s="300"/>
      <c r="G106" s="300"/>
      <c r="H106" s="301"/>
      <c r="I106" s="33">
        <v>15</v>
      </c>
      <c r="J106" s="34" t="str">
        <f>IF(I106="","","-")</f>
        <v>-</v>
      </c>
      <c r="K106" s="39">
        <v>21</v>
      </c>
      <c r="L106" s="319"/>
      <c r="M106" s="33">
        <v>21</v>
      </c>
      <c r="N106" s="34" t="str">
        <f t="shared" si="20"/>
        <v>-</v>
      </c>
      <c r="O106" s="35">
        <v>18</v>
      </c>
      <c r="P106" s="319"/>
      <c r="Q106" s="33">
        <v>16</v>
      </c>
      <c r="R106" s="34" t="str">
        <f t="shared" si="21"/>
        <v>-</v>
      </c>
      <c r="S106" s="35">
        <v>21</v>
      </c>
      <c r="T106" s="279"/>
      <c r="U106" s="283"/>
      <c r="V106" s="284"/>
      <c r="W106" s="284"/>
      <c r="X106" s="285"/>
      <c r="Y106" s="9"/>
      <c r="Z106" s="18">
        <f>COUNTIF(E105:T107,"○")</f>
        <v>1</v>
      </c>
      <c r="AA106" s="19">
        <f>COUNTIF(E105:T107,"×")</f>
        <v>2</v>
      </c>
      <c r="AB106" s="14">
        <f>(IF((E105&gt;G105),1,0))+(IF((E106&gt;G106),1,0))+(IF((E107&gt;G107),1,0))+(IF((I105&gt;K105),1,0))+(IF((I106&gt;K106),1,0))+(IF((I107&gt;K107),1,0))+(IF((M105&gt;O105),1,0))+(IF((M106&gt;O106),1,0))+(IF((M107&gt;O107),1,0))+(IF((Q105&gt;S105),1,0))+(IF((Q106&gt;S106),1,0))+(IF((Q107&gt;S107),1,0))</f>
        <v>2</v>
      </c>
      <c r="AC106" s="15">
        <f>(IF((E105&lt;G105),1,0))+(IF((E106&lt;G106),1,0))+(IF((E107&lt;G107),1,0))+(IF((I105&lt;K105),1,0))+(IF((I106&lt;K106),1,0))+(IF((I107&lt;K107),1,0))+(IF((M105&lt;O105),1,0))+(IF((M106&lt;O106),1,0))+(IF((M107&lt;O107),1,0))+(IF((Q105&lt;S105),1,0))+(IF((Q106&lt;S106),1,0))+(IF((Q107&lt;S107),1,0))</f>
        <v>4</v>
      </c>
      <c r="AD106" s="16">
        <f>AB106-AC106</f>
        <v>-2</v>
      </c>
      <c r="AE106" s="19">
        <f>SUM(E105:E107,I105:I107,M105:M107,Q105:Q107)</f>
        <v>101</v>
      </c>
      <c r="AF106" s="19">
        <f>SUM(G105:G107,K105:K107,O105:O107,S105:S107)</f>
        <v>118</v>
      </c>
      <c r="AG106" s="20">
        <f>AE106-AF106</f>
        <v>-17</v>
      </c>
      <c r="AH106" s="64"/>
      <c r="AI106" s="99" t="s">
        <v>220</v>
      </c>
      <c r="AJ106" s="105" t="s">
        <v>299</v>
      </c>
      <c r="AK106" s="299"/>
      <c r="AL106" s="300"/>
      <c r="AM106" s="300"/>
      <c r="AN106" s="301"/>
      <c r="AO106" s="33">
        <v>13</v>
      </c>
      <c r="AP106" s="34" t="str">
        <f>IF(AO106="","","-")</f>
        <v>-</v>
      </c>
      <c r="AQ106" s="39">
        <v>21</v>
      </c>
      <c r="AR106" s="319"/>
      <c r="AS106" s="33">
        <v>21</v>
      </c>
      <c r="AT106" s="34" t="str">
        <f t="shared" si="22"/>
        <v>-</v>
      </c>
      <c r="AU106" s="35">
        <v>18</v>
      </c>
      <c r="AV106" s="319"/>
      <c r="AW106" s="33">
        <v>18</v>
      </c>
      <c r="AX106" s="34" t="str">
        <f t="shared" si="23"/>
        <v>-</v>
      </c>
      <c r="AY106" s="35">
        <v>21</v>
      </c>
      <c r="AZ106" s="279"/>
      <c r="BA106" s="283"/>
      <c r="BB106" s="284"/>
      <c r="BC106" s="284"/>
      <c r="BD106" s="285"/>
      <c r="BE106" s="9"/>
      <c r="BF106" s="18">
        <f>COUNTIF(AK105:AZ107,"○")</f>
        <v>2</v>
      </c>
      <c r="BG106" s="19">
        <f>COUNTIF(AK105:AZ107,"×")</f>
        <v>1</v>
      </c>
      <c r="BH106" s="14">
        <f>(IF((AK105&gt;AM105),1,0))+(IF((AK106&gt;AM106),1,0))+(IF((AK107&gt;AM107),1,0))+(IF((AO105&gt;AQ105),1,0))+(IF((AO106&gt;AQ106),1,0))+(IF((AO107&gt;AQ107),1,0))+(IF((AS105&gt;AU105),1,0))+(IF((AS106&gt;AU106),1,0))+(IF((AS107&gt;AU107),1,0))+(IF((AW105&gt;AY105),1,0))+(IF((AW106&gt;AY106),1,0))+(IF((AW107&gt;AY107),1,0))</f>
        <v>4</v>
      </c>
      <c r="BI106" s="15">
        <f>(IF((AK105&lt;AM105),1,0))+(IF((AK106&lt;AM106),1,0))+(IF((AK107&lt;AM107),1,0))+(IF((AO105&lt;AQ105),1,0))+(IF((AO106&lt;AQ106),1,0))+(IF((AO107&lt;AQ107),1,0))+(IF((AS105&lt;AU105),1,0))+(IF((AS106&lt;AU106),1,0))+(IF((AS107&lt;AU107),1,0))+(IF((AW105&lt;AY105),1,0))+(IF((AW106&lt;AY106),1,0))+(IF((AW107&lt;AY107),1,0))</f>
        <v>3</v>
      </c>
      <c r="BJ106" s="16">
        <f>BH106-BI106</f>
        <v>1</v>
      </c>
      <c r="BK106" s="19">
        <f>SUM(AK105:AK107,AO105:AO107,AS105:AS107,AW105:AW107)</f>
        <v>130</v>
      </c>
      <c r="BL106" s="19">
        <f>SUM(AM105:AM107,AQ105:AQ107,AU105:AU107,AY105:AY107)</f>
        <v>121</v>
      </c>
      <c r="BM106" s="20">
        <f>BK106-BL106</f>
        <v>9</v>
      </c>
    </row>
    <row r="107" spans="3:65" ht="9.75" customHeight="1">
      <c r="C107" s="99"/>
      <c r="D107" s="104" t="s">
        <v>91</v>
      </c>
      <c r="E107" s="302"/>
      <c r="F107" s="303"/>
      <c r="G107" s="303"/>
      <c r="H107" s="304"/>
      <c r="I107" s="40"/>
      <c r="J107" s="34">
        <f>IF(I107="","","-")</f>
      </c>
      <c r="K107" s="41"/>
      <c r="L107" s="320"/>
      <c r="M107" s="40"/>
      <c r="N107" s="42">
        <f t="shared" si="20"/>
      </c>
      <c r="O107" s="41"/>
      <c r="P107" s="319"/>
      <c r="Q107" s="40"/>
      <c r="R107" s="42">
        <f t="shared" si="21"/>
      </c>
      <c r="S107" s="41"/>
      <c r="T107" s="279"/>
      <c r="U107" s="220">
        <f>Z106</f>
        <v>1</v>
      </c>
      <c r="V107" s="221" t="s">
        <v>9</v>
      </c>
      <c r="W107" s="221">
        <f>AA106</f>
        <v>2</v>
      </c>
      <c r="X107" s="222" t="s">
        <v>6</v>
      </c>
      <c r="Y107" s="9"/>
      <c r="Z107" s="18"/>
      <c r="AA107" s="19"/>
      <c r="AB107" s="18"/>
      <c r="AC107" s="19"/>
      <c r="AD107" s="20"/>
      <c r="AE107" s="19"/>
      <c r="AF107" s="19"/>
      <c r="AG107" s="20"/>
      <c r="AH107" s="64"/>
      <c r="AI107" s="99"/>
      <c r="AJ107" s="104" t="s">
        <v>319</v>
      </c>
      <c r="AK107" s="302"/>
      <c r="AL107" s="303"/>
      <c r="AM107" s="303"/>
      <c r="AN107" s="304"/>
      <c r="AO107" s="40"/>
      <c r="AP107" s="34">
        <f>IF(AO107="","","-")</f>
      </c>
      <c r="AQ107" s="41"/>
      <c r="AR107" s="320"/>
      <c r="AS107" s="40"/>
      <c r="AT107" s="42">
        <f t="shared" si="22"/>
      </c>
      <c r="AU107" s="41"/>
      <c r="AV107" s="319"/>
      <c r="AW107" s="40">
        <v>21</v>
      </c>
      <c r="AX107" s="42" t="str">
        <f t="shared" si="23"/>
        <v>-</v>
      </c>
      <c r="AY107" s="41">
        <v>15</v>
      </c>
      <c r="AZ107" s="279"/>
      <c r="BA107" s="220">
        <f>BF106</f>
        <v>2</v>
      </c>
      <c r="BB107" s="221" t="s">
        <v>9</v>
      </c>
      <c r="BC107" s="221">
        <f>BG106</f>
        <v>1</v>
      </c>
      <c r="BD107" s="222" t="s">
        <v>6</v>
      </c>
      <c r="BE107" s="9"/>
      <c r="BF107" s="18"/>
      <c r="BG107" s="19"/>
      <c r="BH107" s="18"/>
      <c r="BI107" s="19"/>
      <c r="BJ107" s="20"/>
      <c r="BK107" s="19"/>
      <c r="BL107" s="19"/>
      <c r="BM107" s="20"/>
    </row>
    <row r="108" spans="3:65" ht="9.75" customHeight="1">
      <c r="C108" s="103" t="s">
        <v>212</v>
      </c>
      <c r="D108" s="100" t="s">
        <v>297</v>
      </c>
      <c r="E108" s="43">
        <f>IF(K105="","",K105)</f>
        <v>21</v>
      </c>
      <c r="F108" s="34" t="str">
        <f aca="true" t="shared" si="24" ref="F108:F116">IF(E108="","","-")</f>
        <v>-</v>
      </c>
      <c r="G108" s="1">
        <f>IF(I105="","",I105)</f>
        <v>11</v>
      </c>
      <c r="H108" s="293" t="str">
        <f>IF(L105="","",IF(L105="○","×",IF(L105="×","○")))</f>
        <v>○</v>
      </c>
      <c r="I108" s="321"/>
      <c r="J108" s="322"/>
      <c r="K108" s="322"/>
      <c r="L108" s="333"/>
      <c r="M108" s="33">
        <v>21</v>
      </c>
      <c r="N108" s="34" t="str">
        <f t="shared" si="20"/>
        <v>-</v>
      </c>
      <c r="O108" s="35">
        <v>10</v>
      </c>
      <c r="P108" s="329" t="str">
        <f>IF(M108&lt;&gt;"",IF(M108&gt;O108,IF(M109&gt;O109,"○",IF(M110&gt;O110,"○","×")),IF(M109&gt;O109,IF(M110&gt;O110,"○","×"),"×")),"")</f>
        <v>×</v>
      </c>
      <c r="Q108" s="33">
        <v>15</v>
      </c>
      <c r="R108" s="34" t="str">
        <f t="shared" si="21"/>
        <v>-</v>
      </c>
      <c r="S108" s="35">
        <v>21</v>
      </c>
      <c r="T108" s="330" t="str">
        <f>IF(Q108&lt;&gt;"",IF(Q108&gt;S108,IF(Q109&gt;S109,"○",IF(Q110&gt;S110,"○","×")),IF(Q109&gt;S109,IF(Q110&gt;S110,"○","×"),"×")),"")</f>
        <v>×</v>
      </c>
      <c r="U108" s="335" t="s">
        <v>384</v>
      </c>
      <c r="V108" s="336"/>
      <c r="W108" s="336"/>
      <c r="X108" s="337"/>
      <c r="Y108" s="9"/>
      <c r="Z108" s="8"/>
      <c r="AA108" s="6"/>
      <c r="AB108" s="8"/>
      <c r="AC108" s="6"/>
      <c r="AD108" s="12"/>
      <c r="AE108" s="6"/>
      <c r="AF108" s="6"/>
      <c r="AG108" s="12"/>
      <c r="AH108" s="64"/>
      <c r="AI108" s="103" t="s">
        <v>183</v>
      </c>
      <c r="AJ108" s="100" t="s">
        <v>54</v>
      </c>
      <c r="AK108" s="43">
        <f>IF(AQ105="","",AQ105)</f>
        <v>21</v>
      </c>
      <c r="AL108" s="34" t="str">
        <f aca="true" t="shared" si="25" ref="AL108:AL116">IF(AK108="","","-")</f>
        <v>-</v>
      </c>
      <c r="AM108" s="1">
        <f>IF(AO105="","",AO105)</f>
        <v>15</v>
      </c>
      <c r="AN108" s="293" t="str">
        <f>IF(AR105="","",IF(AR105="○","×",IF(AR105="×","○")))</f>
        <v>○</v>
      </c>
      <c r="AO108" s="321"/>
      <c r="AP108" s="322"/>
      <c r="AQ108" s="322"/>
      <c r="AR108" s="333"/>
      <c r="AS108" s="33">
        <v>23</v>
      </c>
      <c r="AT108" s="34" t="str">
        <f t="shared" si="22"/>
        <v>-</v>
      </c>
      <c r="AU108" s="35">
        <v>25</v>
      </c>
      <c r="AV108" s="329" t="str">
        <f>IF(AS108&lt;&gt;"",IF(AS108&gt;AU108,IF(AS109&gt;AU109,"○",IF(AS110&gt;AU110,"○","×")),IF(AS109&gt;AU109,IF(AS110&gt;AU110,"○","×"),"×")),"")</f>
        <v>○</v>
      </c>
      <c r="AW108" s="33">
        <v>21</v>
      </c>
      <c r="AX108" s="34" t="str">
        <f t="shared" si="23"/>
        <v>-</v>
      </c>
      <c r="AY108" s="35">
        <v>18</v>
      </c>
      <c r="AZ108" s="330" t="str">
        <f>IF(AW108&lt;&gt;"",IF(AW108&gt;AY108,IF(AW109&gt;AY109,"○",IF(AW110&gt;AY110,"○","×")),IF(AW109&gt;AY109,IF(AW110&gt;AY110,"○","×"),"×")),"")</f>
        <v>○</v>
      </c>
      <c r="BA108" s="335" t="s">
        <v>386</v>
      </c>
      <c r="BB108" s="336"/>
      <c r="BC108" s="336"/>
      <c r="BD108" s="337"/>
      <c r="BE108" s="9"/>
      <c r="BF108" s="8"/>
      <c r="BG108" s="6"/>
      <c r="BH108" s="8"/>
      <c r="BI108" s="6"/>
      <c r="BJ108" s="12"/>
      <c r="BK108" s="6"/>
      <c r="BL108" s="6"/>
      <c r="BM108" s="12"/>
    </row>
    <row r="109" spans="3:65" ht="9.75" customHeight="1">
      <c r="C109" s="99" t="s">
        <v>214</v>
      </c>
      <c r="D109" s="98" t="s">
        <v>297</v>
      </c>
      <c r="E109" s="43">
        <f>IF(K106="","",K106)</f>
        <v>21</v>
      </c>
      <c r="F109" s="34" t="str">
        <f t="shared" si="24"/>
        <v>-</v>
      </c>
      <c r="G109" s="1">
        <f>IF(I106="","",I106)</f>
        <v>15</v>
      </c>
      <c r="H109" s="294" t="str">
        <f>IF(J106="","",J106)</f>
        <v>-</v>
      </c>
      <c r="I109" s="324"/>
      <c r="J109" s="300"/>
      <c r="K109" s="300"/>
      <c r="L109" s="301"/>
      <c r="M109" s="33">
        <v>26</v>
      </c>
      <c r="N109" s="34" t="str">
        <f t="shared" si="20"/>
        <v>-</v>
      </c>
      <c r="O109" s="35">
        <v>28</v>
      </c>
      <c r="P109" s="319"/>
      <c r="Q109" s="33">
        <v>21</v>
      </c>
      <c r="R109" s="34" t="str">
        <f t="shared" si="21"/>
        <v>-</v>
      </c>
      <c r="S109" s="35">
        <v>13</v>
      </c>
      <c r="T109" s="279"/>
      <c r="U109" s="283"/>
      <c r="V109" s="284"/>
      <c r="W109" s="284"/>
      <c r="X109" s="285"/>
      <c r="Y109" s="9"/>
      <c r="Z109" s="18">
        <f>COUNTIF(E108:T110,"○")</f>
        <v>1</v>
      </c>
      <c r="AA109" s="19">
        <f>COUNTIF(E108:T110,"×")</f>
        <v>2</v>
      </c>
      <c r="AB109" s="14">
        <f>(IF((E108&gt;G108),1,0))+(IF((E109&gt;G109),1,0))+(IF((E110&gt;G110),1,0))+(IF((I108&gt;K108),1,0))+(IF((I109&gt;K109),1,0))+(IF((I110&gt;K110),1,0))+(IF((M108&gt;O108),1,0))+(IF((M109&gt;O109),1,0))+(IF((M110&gt;O110),1,0))+(IF((Q108&gt;S108),1,0))+(IF((Q109&gt;S109),1,0))+(IF((Q110&gt;S110),1,0))</f>
        <v>4</v>
      </c>
      <c r="AC109" s="15">
        <f>(IF((E108&lt;G108),1,0))+(IF((E109&lt;G109),1,0))+(IF((E110&lt;G110),1,0))+(IF((I108&lt;K108),1,0))+(IF((I109&lt;K109),1,0))+(IF((I110&lt;K110),1,0))+(IF((M108&lt;O108),1,0))+(IF((M109&lt;O109),1,0))+(IF((M110&lt;O110),1,0))+(IF((Q108&lt;S108),1,0))+(IF((Q109&lt;S109),1,0))+(IF((Q110&lt;S110),1,0))</f>
        <v>4</v>
      </c>
      <c r="AD109" s="16">
        <f>AB109-AC109</f>
        <v>0</v>
      </c>
      <c r="AE109" s="19">
        <f>SUM(E108:E110,I108:I110,M108:M110,Q108:Q110)</f>
        <v>163</v>
      </c>
      <c r="AF109" s="19">
        <f>SUM(G108:G110,K108:K110,O108:O110,S108:S110)</f>
        <v>141</v>
      </c>
      <c r="AG109" s="20">
        <f>AE109-AF109</f>
        <v>22</v>
      </c>
      <c r="AH109" s="64"/>
      <c r="AI109" s="99" t="s">
        <v>185</v>
      </c>
      <c r="AJ109" s="98" t="s">
        <v>54</v>
      </c>
      <c r="AK109" s="43">
        <f>IF(AQ106="","",AQ106)</f>
        <v>21</v>
      </c>
      <c r="AL109" s="34" t="str">
        <f t="shared" si="25"/>
        <v>-</v>
      </c>
      <c r="AM109" s="1">
        <f>IF(AO106="","",AO106)</f>
        <v>13</v>
      </c>
      <c r="AN109" s="294" t="str">
        <f>IF(AP106="","",AP106)</f>
        <v>-</v>
      </c>
      <c r="AO109" s="324"/>
      <c r="AP109" s="300"/>
      <c r="AQ109" s="300"/>
      <c r="AR109" s="301"/>
      <c r="AS109" s="33">
        <v>21</v>
      </c>
      <c r="AT109" s="34" t="str">
        <f t="shared" si="22"/>
        <v>-</v>
      </c>
      <c r="AU109" s="35">
        <v>13</v>
      </c>
      <c r="AV109" s="319"/>
      <c r="AW109" s="33">
        <v>21</v>
      </c>
      <c r="AX109" s="34" t="str">
        <f t="shared" si="23"/>
        <v>-</v>
      </c>
      <c r="AY109" s="35">
        <v>18</v>
      </c>
      <c r="AZ109" s="279"/>
      <c r="BA109" s="283"/>
      <c r="BB109" s="284"/>
      <c r="BC109" s="284"/>
      <c r="BD109" s="285"/>
      <c r="BE109" s="9"/>
      <c r="BF109" s="18">
        <f>COUNTIF(AK108:AZ110,"○")</f>
        <v>3</v>
      </c>
      <c r="BG109" s="19">
        <f>COUNTIF(AK108:AZ110,"×")</f>
        <v>0</v>
      </c>
      <c r="BH109" s="14">
        <f>(IF((AK108&gt;AM108),1,0))+(IF((AK109&gt;AM109),1,0))+(IF((AK110&gt;AM110),1,0))+(IF((AO108&gt;AQ108),1,0))+(IF((AO109&gt;AQ109),1,0))+(IF((AO110&gt;AQ110),1,0))+(IF((AS108&gt;AU108),1,0))+(IF((AS109&gt;AU109),1,0))+(IF((AS110&gt;AU110),1,0))+(IF((AW108&gt;AY108),1,0))+(IF((AW109&gt;AY109),1,0))+(IF((AW110&gt;AY110),1,0))</f>
        <v>6</v>
      </c>
      <c r="BI109" s="15">
        <f>(IF((AK108&lt;AM108),1,0))+(IF((AK109&lt;AM109),1,0))+(IF((AK110&lt;AM110),1,0))+(IF((AO108&lt;AQ108),1,0))+(IF((AO109&lt;AQ109),1,0))+(IF((AO110&lt;AQ110),1,0))+(IF((AS108&lt;AU108),1,0))+(IF((AS109&lt;AU109),1,0))+(IF((AS110&lt;AU110),1,0))+(IF((AW108&lt;AY108),1,0))+(IF((AW109&lt;AY109),1,0))+(IF((AW110&lt;AY110),1,0))</f>
        <v>1</v>
      </c>
      <c r="BJ109" s="16">
        <f>BH109-BI109</f>
        <v>5</v>
      </c>
      <c r="BK109" s="19">
        <f>SUM(AK108:AK110,AO108:AO110,AS108:AS110,AW108:AW110)</f>
        <v>149</v>
      </c>
      <c r="BL109" s="19">
        <f>SUM(AM108:AM110,AQ108:AQ110,AU108:AU110,AY108:AY110)</f>
        <v>120</v>
      </c>
      <c r="BM109" s="20">
        <f>BK109-BL109</f>
        <v>29</v>
      </c>
    </row>
    <row r="110" spans="3:65" ht="9.75" customHeight="1">
      <c r="C110" s="102"/>
      <c r="D110" s="101" t="s">
        <v>319</v>
      </c>
      <c r="E110" s="44">
        <f>IF(K107="","",K107)</f>
      </c>
      <c r="F110" s="34">
        <f t="shared" si="24"/>
      </c>
      <c r="G110" s="45">
        <f>IF(I107="","",I107)</f>
      </c>
      <c r="H110" s="295">
        <f>IF(J107="","",J107)</f>
      </c>
      <c r="I110" s="334"/>
      <c r="J110" s="303"/>
      <c r="K110" s="303"/>
      <c r="L110" s="304"/>
      <c r="M110" s="40">
        <v>20</v>
      </c>
      <c r="N110" s="34" t="str">
        <f t="shared" si="20"/>
        <v>-</v>
      </c>
      <c r="O110" s="41">
        <v>22</v>
      </c>
      <c r="P110" s="320"/>
      <c r="Q110" s="40">
        <v>18</v>
      </c>
      <c r="R110" s="42" t="str">
        <f t="shared" si="21"/>
        <v>-</v>
      </c>
      <c r="S110" s="41">
        <v>21</v>
      </c>
      <c r="T110" s="331"/>
      <c r="U110" s="220">
        <f>Z109</f>
        <v>1</v>
      </c>
      <c r="V110" s="221" t="s">
        <v>9</v>
      </c>
      <c r="W110" s="221">
        <f>AA109</f>
        <v>2</v>
      </c>
      <c r="X110" s="222" t="s">
        <v>6</v>
      </c>
      <c r="Y110" s="9"/>
      <c r="Z110" s="26"/>
      <c r="AA110" s="27"/>
      <c r="AB110" s="26"/>
      <c r="AC110" s="27"/>
      <c r="AD110" s="28"/>
      <c r="AE110" s="27"/>
      <c r="AF110" s="27"/>
      <c r="AG110" s="28"/>
      <c r="AH110" s="64"/>
      <c r="AI110" s="102"/>
      <c r="AJ110" s="101" t="s">
        <v>179</v>
      </c>
      <c r="AK110" s="44">
        <f>IF(AQ107="","",AQ107)</f>
      </c>
      <c r="AL110" s="34">
        <f t="shared" si="25"/>
      </c>
      <c r="AM110" s="45">
        <f>IF(AO107="","",AO107)</f>
      </c>
      <c r="AN110" s="295">
        <f>IF(AP107="","",AP107)</f>
      </c>
      <c r="AO110" s="334"/>
      <c r="AP110" s="303"/>
      <c r="AQ110" s="303"/>
      <c r="AR110" s="304"/>
      <c r="AS110" s="40">
        <v>21</v>
      </c>
      <c r="AT110" s="34" t="str">
        <f t="shared" si="22"/>
        <v>-</v>
      </c>
      <c r="AU110" s="41">
        <v>18</v>
      </c>
      <c r="AV110" s="320"/>
      <c r="AW110" s="40"/>
      <c r="AX110" s="42">
        <f t="shared" si="23"/>
      </c>
      <c r="AY110" s="41"/>
      <c r="AZ110" s="331"/>
      <c r="BA110" s="220">
        <f>BF109</f>
        <v>3</v>
      </c>
      <c r="BB110" s="221" t="s">
        <v>9</v>
      </c>
      <c r="BC110" s="221">
        <f>BG109</f>
        <v>0</v>
      </c>
      <c r="BD110" s="222" t="s">
        <v>6</v>
      </c>
      <c r="BE110" s="9"/>
      <c r="BF110" s="26"/>
      <c r="BG110" s="27"/>
      <c r="BH110" s="26"/>
      <c r="BI110" s="27"/>
      <c r="BJ110" s="28"/>
      <c r="BK110" s="27"/>
      <c r="BL110" s="27"/>
      <c r="BM110" s="28"/>
    </row>
    <row r="111" spans="3:65" ht="9.75" customHeight="1">
      <c r="C111" s="103" t="s">
        <v>273</v>
      </c>
      <c r="D111" s="100" t="s">
        <v>338</v>
      </c>
      <c r="E111" s="43">
        <f>IF(O105="","",O105)</f>
        <v>16</v>
      </c>
      <c r="F111" s="46" t="str">
        <f t="shared" si="24"/>
        <v>-</v>
      </c>
      <c r="G111" s="1">
        <f>IF(M105="","",M105)</f>
        <v>21</v>
      </c>
      <c r="H111" s="293" t="str">
        <f>IF(P105="","",IF(P105="○","×",IF(P105="×","○")))</f>
        <v>×</v>
      </c>
      <c r="I111" s="47">
        <f>IF(O108="","",O108)</f>
        <v>10</v>
      </c>
      <c r="J111" s="34" t="str">
        <f aca="true" t="shared" si="26" ref="J111:J116">IF(I111="","","-")</f>
        <v>-</v>
      </c>
      <c r="K111" s="1">
        <f>IF(M108="","",M108)</f>
        <v>21</v>
      </c>
      <c r="L111" s="293" t="str">
        <f>IF(P108="","",IF(P108="○","×",IF(P108="×","○")))</f>
        <v>○</v>
      </c>
      <c r="M111" s="321"/>
      <c r="N111" s="322"/>
      <c r="O111" s="322"/>
      <c r="P111" s="333"/>
      <c r="Q111" s="33">
        <v>13</v>
      </c>
      <c r="R111" s="34" t="str">
        <f t="shared" si="21"/>
        <v>-</v>
      </c>
      <c r="S111" s="35">
        <v>21</v>
      </c>
      <c r="T111" s="279" t="str">
        <f>IF(Q111&lt;&gt;"",IF(Q111&gt;S111,IF(Q112&gt;S112,"○",IF(Q113&gt;S113,"○","×")),IF(Q112&gt;S112,IF(Q113&gt;S113,"○","×"),"×")),"")</f>
        <v>×</v>
      </c>
      <c r="U111" s="335" t="s">
        <v>385</v>
      </c>
      <c r="V111" s="336"/>
      <c r="W111" s="336"/>
      <c r="X111" s="337"/>
      <c r="Y111" s="9"/>
      <c r="Z111" s="18"/>
      <c r="AA111" s="19"/>
      <c r="AB111" s="18"/>
      <c r="AC111" s="19"/>
      <c r="AD111" s="20"/>
      <c r="AE111" s="19"/>
      <c r="AF111" s="19"/>
      <c r="AG111" s="20"/>
      <c r="AH111" s="64"/>
      <c r="AI111" s="103" t="s">
        <v>201</v>
      </c>
      <c r="AJ111" s="100" t="s">
        <v>156</v>
      </c>
      <c r="AK111" s="43">
        <f>IF(AU105="","",AU105)</f>
        <v>14</v>
      </c>
      <c r="AL111" s="46" t="str">
        <f t="shared" si="25"/>
        <v>-</v>
      </c>
      <c r="AM111" s="1">
        <f>IF(AS105="","",AS105)</f>
        <v>21</v>
      </c>
      <c r="AN111" s="293" t="str">
        <f>IF(AV105="","",IF(AV105="○","×",IF(AV105="×","○")))</f>
        <v>×</v>
      </c>
      <c r="AO111" s="47">
        <f>IF(AU108="","",AU108)</f>
        <v>25</v>
      </c>
      <c r="AP111" s="34" t="str">
        <f aca="true" t="shared" si="27" ref="AP111:AP116">IF(AO111="","","-")</f>
        <v>-</v>
      </c>
      <c r="AQ111" s="1">
        <f>IF(AS108="","",AS108)</f>
        <v>23</v>
      </c>
      <c r="AR111" s="293" t="str">
        <f>IF(AV108="","",IF(AV108="○","×",IF(AV108="×","○")))</f>
        <v>×</v>
      </c>
      <c r="AS111" s="321"/>
      <c r="AT111" s="322"/>
      <c r="AU111" s="322"/>
      <c r="AV111" s="333"/>
      <c r="AW111" s="33">
        <v>20</v>
      </c>
      <c r="AX111" s="34" t="str">
        <f t="shared" si="23"/>
        <v>-</v>
      </c>
      <c r="AY111" s="35">
        <v>22</v>
      </c>
      <c r="AZ111" s="279" t="str">
        <f>IF(AW111&lt;&gt;"",IF(AW111&gt;AY111,IF(AW112&gt;AY112,"○",IF(AW113&gt;AY113,"○","×")),IF(AW112&gt;AY112,IF(AW113&gt;AY113,"○","×"),"×")),"")</f>
        <v>×</v>
      </c>
      <c r="BA111" s="335" t="s">
        <v>385</v>
      </c>
      <c r="BB111" s="336"/>
      <c r="BC111" s="336"/>
      <c r="BD111" s="337"/>
      <c r="BE111" s="9"/>
      <c r="BF111" s="18"/>
      <c r="BG111" s="19"/>
      <c r="BH111" s="18"/>
      <c r="BI111" s="19"/>
      <c r="BJ111" s="20"/>
      <c r="BK111" s="19"/>
      <c r="BL111" s="19"/>
      <c r="BM111" s="20"/>
    </row>
    <row r="112" spans="3:65" ht="9.75" customHeight="1">
      <c r="C112" s="99" t="s">
        <v>370</v>
      </c>
      <c r="D112" s="98" t="s">
        <v>338</v>
      </c>
      <c r="E112" s="43">
        <f>IF(O106="","",O106)</f>
        <v>18</v>
      </c>
      <c r="F112" s="34" t="str">
        <f t="shared" si="24"/>
        <v>-</v>
      </c>
      <c r="G112" s="1">
        <f>IF(M106="","",M106)</f>
        <v>21</v>
      </c>
      <c r="H112" s="294">
        <f>IF(J109="","",J109)</f>
      </c>
      <c r="I112" s="47">
        <f>IF(O109="","",O109)</f>
        <v>28</v>
      </c>
      <c r="J112" s="34" t="str">
        <f t="shared" si="26"/>
        <v>-</v>
      </c>
      <c r="K112" s="1">
        <f>IF(M109="","",M109)</f>
        <v>26</v>
      </c>
      <c r="L112" s="294" t="str">
        <f>IF(N109="","",N109)</f>
        <v>-</v>
      </c>
      <c r="M112" s="324"/>
      <c r="N112" s="300"/>
      <c r="O112" s="300"/>
      <c r="P112" s="301"/>
      <c r="Q112" s="33">
        <v>16</v>
      </c>
      <c r="R112" s="34" t="str">
        <f t="shared" si="21"/>
        <v>-</v>
      </c>
      <c r="S112" s="35">
        <v>21</v>
      </c>
      <c r="T112" s="279"/>
      <c r="U112" s="283"/>
      <c r="V112" s="284"/>
      <c r="W112" s="284"/>
      <c r="X112" s="285"/>
      <c r="Y112" s="9"/>
      <c r="Z112" s="18">
        <f>COUNTIF(E111:T113,"○")</f>
        <v>1</v>
      </c>
      <c r="AA112" s="19">
        <f>COUNTIF(E111:T113,"×")</f>
        <v>2</v>
      </c>
      <c r="AB112" s="14">
        <f>(IF((E111&gt;G111),1,0))+(IF((E112&gt;G112),1,0))+(IF((E113&gt;G113),1,0))+(IF((I111&gt;K111),1,0))+(IF((I112&gt;K112),1,0))+(IF((I113&gt;K113),1,0))+(IF((M111&gt;O111),1,0))+(IF((M112&gt;O112),1,0))+(IF((M113&gt;O113),1,0))+(IF((Q111&gt;S111),1,0))+(IF((Q112&gt;S112),1,0))+(IF((Q113&gt;S113),1,0))</f>
        <v>2</v>
      </c>
      <c r="AC112" s="15">
        <f>(IF((E111&lt;G111),1,0))+(IF((E112&lt;G112),1,0))+(IF((E113&lt;G113),1,0))+(IF((I111&lt;K111),1,0))+(IF((I112&lt;K112),1,0))+(IF((I113&lt;K113),1,0))+(IF((M111&lt;O111),1,0))+(IF((M112&lt;O112),1,0))+(IF((M113&lt;O113),1,0))+(IF((Q111&lt;S111),1,0))+(IF((Q112&lt;S112),1,0))+(IF((Q113&lt;S113),1,0))</f>
        <v>5</v>
      </c>
      <c r="AD112" s="16">
        <f>AB112-AC112</f>
        <v>-3</v>
      </c>
      <c r="AE112" s="19">
        <f>SUM(E111:E113,I111:I113,M111:M113,Q111:Q113)</f>
        <v>123</v>
      </c>
      <c r="AF112" s="19">
        <f>SUM(G111:G113,K111:K113,O111:O113,S111:S113)</f>
        <v>151</v>
      </c>
      <c r="AG112" s="20">
        <f>AE112-AF112</f>
        <v>-28</v>
      </c>
      <c r="AH112" s="64"/>
      <c r="AI112" s="99" t="s">
        <v>203</v>
      </c>
      <c r="AJ112" s="98" t="s">
        <v>156</v>
      </c>
      <c r="AK112" s="43">
        <f>IF(AU106="","",AU106)</f>
        <v>18</v>
      </c>
      <c r="AL112" s="34" t="str">
        <f t="shared" si="25"/>
        <v>-</v>
      </c>
      <c r="AM112" s="1">
        <f>IF(AS106="","",AS106)</f>
        <v>21</v>
      </c>
      <c r="AN112" s="294">
        <f>IF(AP109="","",AP109)</f>
      </c>
      <c r="AO112" s="47">
        <f>IF(AU109="","",AU109)</f>
        <v>13</v>
      </c>
      <c r="AP112" s="34" t="str">
        <f t="shared" si="27"/>
        <v>-</v>
      </c>
      <c r="AQ112" s="1">
        <f>IF(AS109="","",AS109)</f>
        <v>21</v>
      </c>
      <c r="AR112" s="294" t="str">
        <f>IF(AT109="","",AT109)</f>
        <v>-</v>
      </c>
      <c r="AS112" s="324"/>
      <c r="AT112" s="300"/>
      <c r="AU112" s="300"/>
      <c r="AV112" s="301"/>
      <c r="AW112" s="33">
        <v>21</v>
      </c>
      <c r="AX112" s="34" t="str">
        <f t="shared" si="23"/>
        <v>-</v>
      </c>
      <c r="AY112" s="35">
        <v>18</v>
      </c>
      <c r="AZ112" s="279"/>
      <c r="BA112" s="283"/>
      <c r="BB112" s="284"/>
      <c r="BC112" s="284"/>
      <c r="BD112" s="285"/>
      <c r="BE112" s="9"/>
      <c r="BF112" s="18">
        <f>COUNTIF(AK111:AZ113,"○")</f>
        <v>0</v>
      </c>
      <c r="BG112" s="19">
        <f>COUNTIF(AK111:AZ113,"×")</f>
        <v>3</v>
      </c>
      <c r="BH112" s="14">
        <f>(IF((AK111&gt;AM111),1,0))+(IF((AK112&gt;AM112),1,0))+(IF((AK113&gt;AM113),1,0))+(IF((AO111&gt;AQ111),1,0))+(IF((AO112&gt;AQ112),1,0))+(IF((AO113&gt;AQ113),1,0))+(IF((AS111&gt;AU111),1,0))+(IF((AS112&gt;AU112),1,0))+(IF((AS113&gt;AU113),1,0))+(IF((AW111&gt;AY111),1,0))+(IF((AW112&gt;AY112),1,0))+(IF((AW113&gt;AY113),1,0))</f>
        <v>2</v>
      </c>
      <c r="BI112" s="15">
        <f>(IF((AK111&lt;AM111),1,0))+(IF((AK112&lt;AM112),1,0))+(IF((AK113&lt;AM113),1,0))+(IF((AO111&lt;AQ111),1,0))+(IF((AO112&lt;AQ112),1,0))+(IF((AO113&lt;AQ113),1,0))+(IF((AS111&lt;AU111),1,0))+(IF((AS112&lt;AU112),1,0))+(IF((AS113&lt;AU113),1,0))+(IF((AW111&lt;AY111),1,0))+(IF((AW112&lt;AY112),1,0))+(IF((AW113&lt;AY113),1,0))</f>
        <v>6</v>
      </c>
      <c r="BJ112" s="16">
        <f>BH112-BI112</f>
        <v>-4</v>
      </c>
      <c r="BK112" s="19">
        <f>SUM(AK111:AK113,AO111:AO113,AS111:AS113,AW111:AW113)</f>
        <v>147</v>
      </c>
      <c r="BL112" s="19">
        <f>SUM(AM111:AM113,AQ111:AQ113,AU111:AU113,AY111:AY113)</f>
        <v>168</v>
      </c>
      <c r="BM112" s="20">
        <f>BK112-BL112</f>
        <v>-21</v>
      </c>
    </row>
    <row r="113" spans="3:65" ht="9.75" customHeight="1">
      <c r="C113" s="102"/>
      <c r="D113" s="101" t="s">
        <v>319</v>
      </c>
      <c r="E113" s="44">
        <f>IF(O107="","",O107)</f>
      </c>
      <c r="F113" s="42">
        <f t="shared" si="24"/>
      </c>
      <c r="G113" s="45">
        <f>IF(M107="","",M107)</f>
      </c>
      <c r="H113" s="295">
        <f>IF(J110="","",J110)</f>
      </c>
      <c r="I113" s="48">
        <f>IF(O110="","",O110)</f>
        <v>22</v>
      </c>
      <c r="J113" s="34" t="str">
        <f t="shared" si="26"/>
        <v>-</v>
      </c>
      <c r="K113" s="45">
        <f>IF(M110="","",M110)</f>
        <v>20</v>
      </c>
      <c r="L113" s="295" t="str">
        <f>IF(N110="","",N110)</f>
        <v>-</v>
      </c>
      <c r="M113" s="334"/>
      <c r="N113" s="303"/>
      <c r="O113" s="303"/>
      <c r="P113" s="304"/>
      <c r="Q113" s="40"/>
      <c r="R113" s="34">
        <f t="shared" si="21"/>
      </c>
      <c r="S113" s="41"/>
      <c r="T113" s="331"/>
      <c r="U113" s="220">
        <f>Z112</f>
        <v>1</v>
      </c>
      <c r="V113" s="221" t="s">
        <v>9</v>
      </c>
      <c r="W113" s="221">
        <f>AA112</f>
        <v>2</v>
      </c>
      <c r="X113" s="222" t="s">
        <v>6</v>
      </c>
      <c r="Y113" s="9"/>
      <c r="Z113" s="18"/>
      <c r="AA113" s="19"/>
      <c r="AB113" s="18"/>
      <c r="AC113" s="19"/>
      <c r="AD113" s="20"/>
      <c r="AE113" s="19"/>
      <c r="AF113" s="19"/>
      <c r="AG113" s="20"/>
      <c r="AH113" s="64"/>
      <c r="AI113" s="102"/>
      <c r="AJ113" s="101" t="s">
        <v>319</v>
      </c>
      <c r="AK113" s="44">
        <f>IF(AU107="","",AU107)</f>
      </c>
      <c r="AL113" s="42">
        <f t="shared" si="25"/>
      </c>
      <c r="AM113" s="45">
        <f>IF(AS107="","",AS107)</f>
      </c>
      <c r="AN113" s="295">
        <f>IF(AP110="","",AP110)</f>
      </c>
      <c r="AO113" s="48">
        <f>IF(AU110="","",AU110)</f>
        <v>18</v>
      </c>
      <c r="AP113" s="34" t="str">
        <f t="shared" si="27"/>
        <v>-</v>
      </c>
      <c r="AQ113" s="45">
        <f>IF(AS110="","",AS110)</f>
        <v>21</v>
      </c>
      <c r="AR113" s="295" t="str">
        <f>IF(AT110="","",AT110)</f>
        <v>-</v>
      </c>
      <c r="AS113" s="334"/>
      <c r="AT113" s="303"/>
      <c r="AU113" s="303"/>
      <c r="AV113" s="304"/>
      <c r="AW113" s="40">
        <v>18</v>
      </c>
      <c r="AX113" s="34" t="str">
        <f t="shared" si="23"/>
        <v>-</v>
      </c>
      <c r="AY113" s="41">
        <v>21</v>
      </c>
      <c r="AZ113" s="331"/>
      <c r="BA113" s="220">
        <f>BF112</f>
        <v>0</v>
      </c>
      <c r="BB113" s="221" t="s">
        <v>9</v>
      </c>
      <c r="BC113" s="221">
        <f>BG112</f>
        <v>3</v>
      </c>
      <c r="BD113" s="222" t="s">
        <v>6</v>
      </c>
      <c r="BE113" s="9"/>
      <c r="BF113" s="18"/>
      <c r="BG113" s="19"/>
      <c r="BH113" s="18"/>
      <c r="BI113" s="19"/>
      <c r="BJ113" s="20"/>
      <c r="BK113" s="19"/>
      <c r="BL113" s="19"/>
      <c r="BM113" s="20"/>
    </row>
    <row r="114" spans="3:65" ht="9.75" customHeight="1">
      <c r="C114" s="99" t="s">
        <v>178</v>
      </c>
      <c r="D114" s="100" t="s">
        <v>52</v>
      </c>
      <c r="E114" s="43">
        <f>IF(S105="","",S105)</f>
        <v>21</v>
      </c>
      <c r="F114" s="34" t="str">
        <f t="shared" si="24"/>
        <v>-</v>
      </c>
      <c r="G114" s="1">
        <f>IF(Q105="","",Q105)</f>
        <v>17</v>
      </c>
      <c r="H114" s="293" t="str">
        <f>IF(T105="","",IF(T105="○","×",IF(T105="×","○")))</f>
        <v>○</v>
      </c>
      <c r="I114" s="47">
        <f>IF(S108="","",S108)</f>
        <v>21</v>
      </c>
      <c r="J114" s="46" t="str">
        <f t="shared" si="26"/>
        <v>-</v>
      </c>
      <c r="K114" s="1">
        <f>IF(Q108="","",Q108)</f>
        <v>15</v>
      </c>
      <c r="L114" s="293" t="str">
        <f>IF(T108="","",IF(T108="○","×",IF(T108="×","○")))</f>
        <v>○</v>
      </c>
      <c r="M114" s="49">
        <f>IF(S111="","",S111)</f>
        <v>21</v>
      </c>
      <c r="N114" s="34" t="str">
        <f>IF(M114="","","-")</f>
        <v>-</v>
      </c>
      <c r="O114" s="5">
        <f>IF(Q111="","",Q111)</f>
        <v>13</v>
      </c>
      <c r="P114" s="293" t="str">
        <f>IF(T111="","",IF(T111="○","×",IF(T111="×","○")))</f>
        <v>○</v>
      </c>
      <c r="Q114" s="321"/>
      <c r="R114" s="322"/>
      <c r="S114" s="322"/>
      <c r="T114" s="323"/>
      <c r="U114" s="335" t="s">
        <v>386</v>
      </c>
      <c r="V114" s="336"/>
      <c r="W114" s="336"/>
      <c r="X114" s="337"/>
      <c r="Y114" s="9"/>
      <c r="Z114" s="8"/>
      <c r="AA114" s="6"/>
      <c r="AB114" s="8"/>
      <c r="AC114" s="6"/>
      <c r="AD114" s="12"/>
      <c r="AE114" s="6"/>
      <c r="AF114" s="6"/>
      <c r="AG114" s="12"/>
      <c r="AH114" s="64"/>
      <c r="AI114" s="99" t="s">
        <v>192</v>
      </c>
      <c r="AJ114" s="100" t="s">
        <v>295</v>
      </c>
      <c r="AK114" s="43">
        <f>IF(AY105="","",AY105)</f>
        <v>11</v>
      </c>
      <c r="AL114" s="34" t="str">
        <f t="shared" si="25"/>
        <v>-</v>
      </c>
      <c r="AM114" s="1">
        <f>IF(AW105="","",AW105)</f>
        <v>21</v>
      </c>
      <c r="AN114" s="293" t="str">
        <f>IF(AZ105="","",IF(AZ105="○","×",IF(AZ105="×","○")))</f>
        <v>×</v>
      </c>
      <c r="AO114" s="47">
        <f>IF(AY108="","",AY108)</f>
        <v>18</v>
      </c>
      <c r="AP114" s="46" t="str">
        <f t="shared" si="27"/>
        <v>-</v>
      </c>
      <c r="AQ114" s="1">
        <f>IF(AW108="","",AW108)</f>
        <v>21</v>
      </c>
      <c r="AR114" s="293" t="str">
        <f>IF(AZ108="","",IF(AZ108="○","×",IF(AZ108="×","○")))</f>
        <v>×</v>
      </c>
      <c r="AS114" s="49">
        <f>IF(AY111="","",AY111)</f>
        <v>22</v>
      </c>
      <c r="AT114" s="34" t="str">
        <f>IF(AS114="","","-")</f>
        <v>-</v>
      </c>
      <c r="AU114" s="5">
        <f>IF(AW111="","",AW111)</f>
        <v>20</v>
      </c>
      <c r="AV114" s="293" t="str">
        <f>IF(AZ111="","",IF(AZ111="○","×",IF(AZ111="×","○")))</f>
        <v>○</v>
      </c>
      <c r="AW114" s="321"/>
      <c r="AX114" s="322"/>
      <c r="AY114" s="322"/>
      <c r="AZ114" s="323"/>
      <c r="BA114" s="335" t="s">
        <v>387</v>
      </c>
      <c r="BB114" s="336"/>
      <c r="BC114" s="336"/>
      <c r="BD114" s="337"/>
      <c r="BE114" s="9"/>
      <c r="BF114" s="8"/>
      <c r="BG114" s="6"/>
      <c r="BH114" s="8"/>
      <c r="BI114" s="6"/>
      <c r="BJ114" s="12"/>
      <c r="BK114" s="6"/>
      <c r="BL114" s="6"/>
      <c r="BM114" s="12"/>
    </row>
    <row r="115" spans="3:65" ht="9.75" customHeight="1">
      <c r="C115" s="99" t="s">
        <v>181</v>
      </c>
      <c r="D115" s="98" t="s">
        <v>54</v>
      </c>
      <c r="E115" s="43">
        <f>IF(S106="","",S106)</f>
        <v>21</v>
      </c>
      <c r="F115" s="34" t="str">
        <f t="shared" si="24"/>
        <v>-</v>
      </c>
      <c r="G115" s="1">
        <f>IF(Q106="","",Q106)</f>
        <v>16</v>
      </c>
      <c r="H115" s="294" t="str">
        <f>IF(J112="","",J112)</f>
        <v>-</v>
      </c>
      <c r="I115" s="47">
        <f>IF(S109="","",S109)</f>
        <v>13</v>
      </c>
      <c r="J115" s="34" t="str">
        <f t="shared" si="26"/>
        <v>-</v>
      </c>
      <c r="K115" s="1">
        <f>IF(Q109="","",Q109)</f>
        <v>21</v>
      </c>
      <c r="L115" s="294">
        <f>IF(N112="","",N112)</f>
      </c>
      <c r="M115" s="47">
        <f>IF(S112="","",S112)</f>
        <v>21</v>
      </c>
      <c r="N115" s="34" t="str">
        <f>IF(M115="","","-")</f>
        <v>-</v>
      </c>
      <c r="O115" s="1">
        <f>IF(Q112="","",Q112)</f>
        <v>16</v>
      </c>
      <c r="P115" s="294" t="str">
        <f>IF(R112="","",R112)</f>
        <v>-</v>
      </c>
      <c r="Q115" s="324"/>
      <c r="R115" s="300"/>
      <c r="S115" s="300"/>
      <c r="T115" s="325"/>
      <c r="U115" s="283"/>
      <c r="V115" s="284"/>
      <c r="W115" s="284"/>
      <c r="X115" s="285"/>
      <c r="Y115" s="9"/>
      <c r="Z115" s="18">
        <f>COUNTIF(E114:T116,"○")</f>
        <v>3</v>
      </c>
      <c r="AA115" s="19">
        <f>COUNTIF(E114:T116,"×")</f>
        <v>0</v>
      </c>
      <c r="AB115" s="14">
        <f>(IF((E114&gt;G114),1,0))+(IF((E115&gt;G115),1,0))+(IF((E116&gt;G116),1,0))+(IF((I114&gt;K114),1,0))+(IF((I115&gt;K115),1,0))+(IF((I116&gt;K116),1,0))+(IF((M114&gt;O114),1,0))+(IF((M115&gt;O115),1,0))+(IF((M116&gt;O116),1,0))+(IF((Q114&gt;S114),1,0))+(IF((Q115&gt;S115),1,0))+(IF((Q116&gt;S116),1,0))</f>
        <v>6</v>
      </c>
      <c r="AC115" s="15">
        <f>(IF((E114&lt;G114),1,0))+(IF((E115&lt;G115),1,0))+(IF((E116&lt;G116),1,0))+(IF((I114&lt;K114),1,0))+(IF((I115&lt;K115),1,0))+(IF((I116&lt;K116),1,0))+(IF((M114&lt;O114),1,0))+(IF((M115&lt;O115),1,0))+(IF((M116&lt;O116),1,0))+(IF((Q114&lt;S114),1,0))+(IF((Q115&lt;S115),1,0))+(IF((Q116&lt;S116),1,0))</f>
        <v>1</v>
      </c>
      <c r="AD115" s="16">
        <f>AB115-AC115</f>
        <v>5</v>
      </c>
      <c r="AE115" s="19">
        <f>SUM(E114:E116,I114:I116,M114:M116,Q114:Q116)</f>
        <v>139</v>
      </c>
      <c r="AF115" s="19">
        <f>SUM(G114:G116,K114:K116,O114:O116,S114:S116)</f>
        <v>116</v>
      </c>
      <c r="AG115" s="20">
        <f>AE115-AF115</f>
        <v>23</v>
      </c>
      <c r="AH115" s="64"/>
      <c r="AI115" s="99" t="s">
        <v>194</v>
      </c>
      <c r="AJ115" s="98" t="s">
        <v>295</v>
      </c>
      <c r="AK115" s="43">
        <f>IF(AY106="","",AY106)</f>
        <v>21</v>
      </c>
      <c r="AL115" s="34" t="str">
        <f t="shared" si="25"/>
        <v>-</v>
      </c>
      <c r="AM115" s="1">
        <f>IF(AW106="","",AW106)</f>
        <v>18</v>
      </c>
      <c r="AN115" s="294" t="str">
        <f>IF(AP112="","",AP112)</f>
        <v>-</v>
      </c>
      <c r="AO115" s="47">
        <f>IF(AY109="","",AY109)</f>
        <v>18</v>
      </c>
      <c r="AP115" s="34" t="str">
        <f t="shared" si="27"/>
        <v>-</v>
      </c>
      <c r="AQ115" s="1">
        <f>IF(AW109="","",AW109)</f>
        <v>21</v>
      </c>
      <c r="AR115" s="294">
        <f>IF(AT112="","",AT112)</f>
      </c>
      <c r="AS115" s="47">
        <f>IF(AY112="","",AY112)</f>
        <v>18</v>
      </c>
      <c r="AT115" s="34" t="str">
        <f>IF(AS115="","","-")</f>
        <v>-</v>
      </c>
      <c r="AU115" s="1">
        <f>IF(AW112="","",AW112)</f>
        <v>21</v>
      </c>
      <c r="AV115" s="294" t="str">
        <f>IF(AX112="","",AX112)</f>
        <v>-</v>
      </c>
      <c r="AW115" s="324"/>
      <c r="AX115" s="300"/>
      <c r="AY115" s="300"/>
      <c r="AZ115" s="325"/>
      <c r="BA115" s="283"/>
      <c r="BB115" s="284"/>
      <c r="BC115" s="284"/>
      <c r="BD115" s="285"/>
      <c r="BE115" s="9"/>
      <c r="BF115" s="18">
        <f>COUNTIF(AK114:AZ116,"○")</f>
        <v>1</v>
      </c>
      <c r="BG115" s="19">
        <f>COUNTIF(AK114:AZ116,"×")</f>
        <v>2</v>
      </c>
      <c r="BH115" s="14">
        <f>(IF((AK114&gt;AM114),1,0))+(IF((AK115&gt;AM115),1,0))+(IF((AK116&gt;AM116),1,0))+(IF((AO114&gt;AQ114),1,0))+(IF((AO115&gt;AQ115),1,0))+(IF((AO116&gt;AQ116),1,0))+(IF((AS114&gt;AU114),1,0))+(IF((AS115&gt;AU115),1,0))+(IF((AS116&gt;AU116),1,0))+(IF((AW114&gt;AY114),1,0))+(IF((AW115&gt;AY115),1,0))+(IF((AW116&gt;AY116),1,0))</f>
        <v>3</v>
      </c>
      <c r="BI115" s="15">
        <f>(IF((AK114&lt;AM114),1,0))+(IF((AK115&lt;AM115),1,0))+(IF((AK116&lt;AM116),1,0))+(IF((AO114&lt;AQ114),1,0))+(IF((AO115&lt;AQ115),1,0))+(IF((AO116&lt;AQ116),1,0))+(IF((AS114&lt;AU114),1,0))+(IF((AS115&lt;AU115),1,0))+(IF((AS116&lt;AU116),1,0))+(IF((AW114&lt;AY114),1,0))+(IF((AW115&lt;AY115),1,0))+(IF((AW116&lt;AY116),1,0))</f>
        <v>5</v>
      </c>
      <c r="BJ115" s="16">
        <f>BH115-BI115</f>
        <v>-2</v>
      </c>
      <c r="BK115" s="19">
        <f>SUM(AK114:AK116,AO114:AO116,AS114:AS116,AW114:AW116)</f>
        <v>144</v>
      </c>
      <c r="BL115" s="19">
        <f>SUM(AM114:AM116,AQ114:AQ116,AU114:AU116,AY114:AY116)</f>
        <v>161</v>
      </c>
      <c r="BM115" s="20">
        <f>BK115-BL115</f>
        <v>-17</v>
      </c>
    </row>
    <row r="116" spans="3:65" ht="9.75" customHeight="1" thickBot="1">
      <c r="C116" s="97"/>
      <c r="D116" s="96" t="s">
        <v>179</v>
      </c>
      <c r="E116" s="50">
        <f>IF(S107="","",S107)</f>
      </c>
      <c r="F116" s="51">
        <f t="shared" si="24"/>
      </c>
      <c r="G116" s="2">
        <f>IF(Q107="","",Q107)</f>
      </c>
      <c r="H116" s="332" t="str">
        <f>IF(J113="","",J113)</f>
        <v>-</v>
      </c>
      <c r="I116" s="52">
        <f>IF(S110="","",S110)</f>
        <v>21</v>
      </c>
      <c r="J116" s="51" t="str">
        <f t="shared" si="26"/>
        <v>-</v>
      </c>
      <c r="K116" s="2">
        <f>IF(Q110="","",Q110)</f>
        <v>18</v>
      </c>
      <c r="L116" s="332">
        <f>IF(N113="","",N113)</f>
      </c>
      <c r="M116" s="52">
        <f>IF(S113="","",S113)</f>
      </c>
      <c r="N116" s="51">
        <f>IF(M116="","","-")</f>
      </c>
      <c r="O116" s="2">
        <f>IF(Q113="","",Q113)</f>
      </c>
      <c r="P116" s="332">
        <f>IF(R113="","",R113)</f>
      </c>
      <c r="Q116" s="326"/>
      <c r="R116" s="327"/>
      <c r="S116" s="327"/>
      <c r="T116" s="328"/>
      <c r="U116" s="223">
        <f>Z115</f>
        <v>3</v>
      </c>
      <c r="V116" s="224" t="s">
        <v>9</v>
      </c>
      <c r="W116" s="224">
        <f>AA115</f>
        <v>0</v>
      </c>
      <c r="X116" s="225" t="s">
        <v>6</v>
      </c>
      <c r="Y116" s="9"/>
      <c r="Z116" s="26"/>
      <c r="AA116" s="27"/>
      <c r="AB116" s="26"/>
      <c r="AC116" s="27"/>
      <c r="AD116" s="28"/>
      <c r="AE116" s="27"/>
      <c r="AF116" s="27"/>
      <c r="AG116" s="28"/>
      <c r="AH116" s="64"/>
      <c r="AI116" s="97"/>
      <c r="AJ116" s="96" t="s">
        <v>319</v>
      </c>
      <c r="AK116" s="50">
        <f>IF(AY107="","",AY107)</f>
        <v>15</v>
      </c>
      <c r="AL116" s="51" t="str">
        <f t="shared" si="25"/>
        <v>-</v>
      </c>
      <c r="AM116" s="2">
        <f>IF(AW107="","",AW107)</f>
        <v>21</v>
      </c>
      <c r="AN116" s="332" t="str">
        <f>IF(AP113="","",AP113)</f>
        <v>-</v>
      </c>
      <c r="AO116" s="52">
        <f>IF(AY110="","",AY110)</f>
      </c>
      <c r="AP116" s="51">
        <f t="shared" si="27"/>
      </c>
      <c r="AQ116" s="2">
        <f>IF(AW110="","",AW110)</f>
      </c>
      <c r="AR116" s="332">
        <f>IF(AT113="","",AT113)</f>
      </c>
      <c r="AS116" s="52">
        <f>IF(AY113="","",AY113)</f>
        <v>21</v>
      </c>
      <c r="AT116" s="51" t="str">
        <f>IF(AS116="","","-")</f>
        <v>-</v>
      </c>
      <c r="AU116" s="2">
        <f>IF(AW113="","",AW113)</f>
        <v>18</v>
      </c>
      <c r="AV116" s="332" t="str">
        <f>IF(AX113="","",AX113)</f>
        <v>-</v>
      </c>
      <c r="AW116" s="326"/>
      <c r="AX116" s="327"/>
      <c r="AY116" s="327"/>
      <c r="AZ116" s="328"/>
      <c r="BA116" s="30">
        <f>BF115</f>
        <v>1</v>
      </c>
      <c r="BB116" s="31" t="s">
        <v>9</v>
      </c>
      <c r="BC116" s="31">
        <f>BG115</f>
        <v>2</v>
      </c>
      <c r="BD116" s="32" t="s">
        <v>6</v>
      </c>
      <c r="BE116" s="9"/>
      <c r="BF116" s="26"/>
      <c r="BG116" s="27"/>
      <c r="BH116" s="26"/>
      <c r="BI116" s="27"/>
      <c r="BJ116" s="28"/>
      <c r="BK116" s="27"/>
      <c r="BL116" s="27"/>
      <c r="BM116" s="28"/>
    </row>
    <row r="117" spans="3:49" ht="4.5" customHeight="1" thickBot="1">
      <c r="C117" s="119"/>
      <c r="D117" s="104"/>
      <c r="E117" s="1"/>
      <c r="F117" s="34"/>
      <c r="G117" s="1"/>
      <c r="H117" s="1"/>
      <c r="I117" s="1"/>
      <c r="J117" s="34"/>
      <c r="K117" s="1"/>
      <c r="L117" s="1"/>
      <c r="M117" s="1"/>
      <c r="N117" s="34"/>
      <c r="O117" s="1"/>
      <c r="P117" s="1"/>
      <c r="Q117" s="1"/>
      <c r="R117" s="1"/>
      <c r="S117" s="1"/>
      <c r="T117" s="1"/>
      <c r="U117" s="17"/>
      <c r="V117" s="17"/>
      <c r="W117" s="17"/>
      <c r="X117" s="17"/>
      <c r="Y117" s="9"/>
      <c r="Z117" s="19"/>
      <c r="AA117" s="19"/>
      <c r="AB117" s="19"/>
      <c r="AC117" s="19"/>
      <c r="AD117" s="19"/>
      <c r="AE117" s="19"/>
      <c r="AF117" s="19"/>
      <c r="AG117" s="19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</row>
    <row r="118" spans="3:49" ht="9" customHeight="1">
      <c r="C118" s="255" t="s">
        <v>41</v>
      </c>
      <c r="D118" s="256"/>
      <c r="E118" s="259" t="str">
        <f>C120</f>
        <v>上久保葵</v>
      </c>
      <c r="F118" s="233"/>
      <c r="G118" s="233"/>
      <c r="H118" s="234"/>
      <c r="I118" s="232" t="str">
        <f>C123</f>
        <v>宇田幸竜</v>
      </c>
      <c r="J118" s="233"/>
      <c r="K118" s="233"/>
      <c r="L118" s="234"/>
      <c r="M118" s="232" t="str">
        <f>C126</f>
        <v>石川敏也</v>
      </c>
      <c r="N118" s="233"/>
      <c r="O118" s="233"/>
      <c r="P118" s="234"/>
      <c r="Q118" s="232" t="str">
        <f>C129</f>
        <v>米川僚</v>
      </c>
      <c r="R118" s="233"/>
      <c r="S118" s="233"/>
      <c r="T118" s="260"/>
      <c r="U118" s="230" t="s">
        <v>0</v>
      </c>
      <c r="V118" s="261"/>
      <c r="W118" s="261"/>
      <c r="X118" s="231"/>
      <c r="Y118" s="9"/>
      <c r="Z118" s="305" t="s">
        <v>2</v>
      </c>
      <c r="AA118" s="307"/>
      <c r="AB118" s="305" t="s">
        <v>3</v>
      </c>
      <c r="AC118" s="306"/>
      <c r="AD118" s="307"/>
      <c r="AE118" s="305" t="s">
        <v>4</v>
      </c>
      <c r="AF118" s="306"/>
      <c r="AG118" s="307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</row>
    <row r="119" spans="3:49" ht="9" customHeight="1" thickBot="1">
      <c r="C119" s="257"/>
      <c r="D119" s="258"/>
      <c r="E119" s="265" t="str">
        <f>C121</f>
        <v>真鍋大輝</v>
      </c>
      <c r="F119" s="236"/>
      <c r="G119" s="236"/>
      <c r="H119" s="237"/>
      <c r="I119" s="235" t="str">
        <f>C124</f>
        <v>脇太翼</v>
      </c>
      <c r="J119" s="236"/>
      <c r="K119" s="236"/>
      <c r="L119" s="237"/>
      <c r="M119" s="235" t="str">
        <f>C127</f>
        <v>塩田大実</v>
      </c>
      <c r="N119" s="236"/>
      <c r="O119" s="236"/>
      <c r="P119" s="237"/>
      <c r="Q119" s="235" t="str">
        <f>C130</f>
        <v>真木利徳</v>
      </c>
      <c r="R119" s="236"/>
      <c r="S119" s="236"/>
      <c r="T119" s="238"/>
      <c r="U119" s="239" t="s">
        <v>1</v>
      </c>
      <c r="V119" s="240"/>
      <c r="W119" s="240"/>
      <c r="X119" s="241"/>
      <c r="Y119" s="9"/>
      <c r="Z119" s="7" t="s">
        <v>5</v>
      </c>
      <c r="AA119" s="3" t="s">
        <v>6</v>
      </c>
      <c r="AB119" s="7" t="s">
        <v>40</v>
      </c>
      <c r="AC119" s="3" t="s">
        <v>7</v>
      </c>
      <c r="AD119" s="4" t="s">
        <v>8</v>
      </c>
      <c r="AE119" s="3" t="s">
        <v>40</v>
      </c>
      <c r="AF119" s="3" t="s">
        <v>7</v>
      </c>
      <c r="AG119" s="4" t="s">
        <v>8</v>
      </c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</row>
    <row r="120" spans="3:49" ht="9.75" customHeight="1">
      <c r="C120" s="107" t="s">
        <v>207</v>
      </c>
      <c r="D120" s="106" t="s">
        <v>156</v>
      </c>
      <c r="E120" s="296"/>
      <c r="F120" s="297"/>
      <c r="G120" s="297"/>
      <c r="H120" s="298"/>
      <c r="I120" s="33">
        <v>13</v>
      </c>
      <c r="J120" s="34" t="str">
        <f>IF(I120="","","-")</f>
        <v>-</v>
      </c>
      <c r="K120" s="35">
        <v>21</v>
      </c>
      <c r="L120" s="318" t="str">
        <f>IF(I120&lt;&gt;"",IF(I120&gt;K120,IF(I121&gt;K121,"○",IF(I122&gt;K122,"○","×")),IF(I121&gt;K121,IF(I122&gt;K122,"○","×"),"×")),"")</f>
        <v>×</v>
      </c>
      <c r="M120" s="33">
        <v>11</v>
      </c>
      <c r="N120" s="36" t="str">
        <f aca="true" t="shared" si="28" ref="N120:N125">IF(M120="","","-")</f>
        <v>-</v>
      </c>
      <c r="O120" s="37">
        <v>21</v>
      </c>
      <c r="P120" s="318" t="str">
        <f>IF(M120&lt;&gt;"",IF(M120&gt;O120,IF(M121&gt;O121,"○",IF(M122&gt;O122,"○","×")),IF(M121&gt;O121,IF(M122&gt;O122,"○","×"),"×")),"")</f>
        <v>×</v>
      </c>
      <c r="Q120" s="38">
        <v>5</v>
      </c>
      <c r="R120" s="36" t="str">
        <f aca="true" t="shared" si="29" ref="R120:R128">IF(Q120="","","-")</f>
        <v>-</v>
      </c>
      <c r="S120" s="35">
        <v>21</v>
      </c>
      <c r="T120" s="278" t="str">
        <f>IF(Q120&lt;&gt;"",IF(Q120&gt;S120,IF(Q121&gt;S121,"○",IF(Q122&gt;S122,"○","×")),IF(Q121&gt;S121,IF(Q122&gt;S122,"○","×"),"×")),"")</f>
        <v>×</v>
      </c>
      <c r="U120" s="280" t="s">
        <v>385</v>
      </c>
      <c r="V120" s="281"/>
      <c r="W120" s="281"/>
      <c r="X120" s="282"/>
      <c r="Y120" s="9"/>
      <c r="Z120" s="18"/>
      <c r="AA120" s="19"/>
      <c r="AB120" s="8"/>
      <c r="AC120" s="6"/>
      <c r="AD120" s="12"/>
      <c r="AE120" s="19"/>
      <c r="AF120" s="19"/>
      <c r="AG120" s="20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</row>
    <row r="121" spans="3:49" ht="9.75" customHeight="1">
      <c r="C121" s="99" t="s">
        <v>209</v>
      </c>
      <c r="D121" s="105" t="s">
        <v>156</v>
      </c>
      <c r="E121" s="299"/>
      <c r="F121" s="300"/>
      <c r="G121" s="300"/>
      <c r="H121" s="301"/>
      <c r="I121" s="33">
        <v>13</v>
      </c>
      <c r="J121" s="34" t="str">
        <f>IF(I121="","","-")</f>
        <v>-</v>
      </c>
      <c r="K121" s="39">
        <v>21</v>
      </c>
      <c r="L121" s="319"/>
      <c r="M121" s="33">
        <v>17</v>
      </c>
      <c r="N121" s="34" t="str">
        <f t="shared" si="28"/>
        <v>-</v>
      </c>
      <c r="O121" s="35">
        <v>21</v>
      </c>
      <c r="P121" s="319"/>
      <c r="Q121" s="33">
        <v>12</v>
      </c>
      <c r="R121" s="34" t="str">
        <f t="shared" si="29"/>
        <v>-</v>
      </c>
      <c r="S121" s="35">
        <v>21</v>
      </c>
      <c r="T121" s="279"/>
      <c r="U121" s="283"/>
      <c r="V121" s="284"/>
      <c r="W121" s="284"/>
      <c r="X121" s="285"/>
      <c r="Y121" s="9"/>
      <c r="Z121" s="18">
        <f>COUNTIF(E120:T122,"○")</f>
        <v>0</v>
      </c>
      <c r="AA121" s="19">
        <f>COUNTIF(E120:T122,"×")</f>
        <v>3</v>
      </c>
      <c r="AB121" s="14">
        <f>(IF((E120&gt;G120),1,0))+(IF((E121&gt;G121),1,0))+(IF((E122&gt;G122),1,0))+(IF((I120&gt;K120),1,0))+(IF((I121&gt;K121),1,0))+(IF((I122&gt;K122),1,0))+(IF((M120&gt;O120),1,0))+(IF((M121&gt;O121),1,0))+(IF((M122&gt;O122),1,0))+(IF((Q120&gt;S120),1,0))+(IF((Q121&gt;S121),1,0))+(IF((Q122&gt;S122),1,0))</f>
        <v>0</v>
      </c>
      <c r="AC121" s="15">
        <f>(IF((E120&lt;G120),1,0))+(IF((E121&lt;G121),1,0))+(IF((E122&lt;G122),1,0))+(IF((I120&lt;K120),1,0))+(IF((I121&lt;K121),1,0))+(IF((I122&lt;K122),1,0))+(IF((M120&lt;O120),1,0))+(IF((M121&lt;O121),1,0))+(IF((M122&lt;O122),1,0))+(IF((Q120&lt;S120),1,0))+(IF((Q121&lt;S121),1,0))+(IF((Q122&lt;S122),1,0))</f>
        <v>6</v>
      </c>
      <c r="AD121" s="16">
        <f>AB121-AC121</f>
        <v>-6</v>
      </c>
      <c r="AE121" s="19">
        <f>SUM(E120:E122,I120:I122,M120:M122,Q120:Q122)</f>
        <v>71</v>
      </c>
      <c r="AF121" s="19">
        <f>SUM(G120:G122,K120:K122,O120:O122,S120:S122)</f>
        <v>126</v>
      </c>
      <c r="AG121" s="20">
        <f>AE121-AF121</f>
        <v>-55</v>
      </c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</row>
    <row r="122" spans="3:49" ht="9.75" customHeight="1">
      <c r="C122" s="99"/>
      <c r="D122" s="104" t="s">
        <v>319</v>
      </c>
      <c r="E122" s="302"/>
      <c r="F122" s="303"/>
      <c r="G122" s="303"/>
      <c r="H122" s="304"/>
      <c r="I122" s="40"/>
      <c r="J122" s="34">
        <f>IF(I122="","","-")</f>
      </c>
      <c r="K122" s="41"/>
      <c r="L122" s="320"/>
      <c r="M122" s="40"/>
      <c r="N122" s="42">
        <f t="shared" si="28"/>
      </c>
      <c r="O122" s="41"/>
      <c r="P122" s="319"/>
      <c r="Q122" s="40"/>
      <c r="R122" s="42">
        <f t="shared" si="29"/>
      </c>
      <c r="S122" s="41"/>
      <c r="T122" s="279"/>
      <c r="U122" s="220">
        <f>Z121</f>
        <v>0</v>
      </c>
      <c r="V122" s="221" t="s">
        <v>9</v>
      </c>
      <c r="W122" s="221">
        <f>AA121</f>
        <v>3</v>
      </c>
      <c r="X122" s="222" t="s">
        <v>6</v>
      </c>
      <c r="Y122" s="9"/>
      <c r="Z122" s="18"/>
      <c r="AA122" s="19"/>
      <c r="AB122" s="18"/>
      <c r="AC122" s="19"/>
      <c r="AD122" s="20"/>
      <c r="AE122" s="19"/>
      <c r="AF122" s="19"/>
      <c r="AG122" s="20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</row>
    <row r="123" spans="3:49" ht="9.75" customHeight="1">
      <c r="C123" s="103" t="s">
        <v>188</v>
      </c>
      <c r="D123" s="100" t="s">
        <v>187</v>
      </c>
      <c r="E123" s="43">
        <f>IF(K120="","",K120)</f>
        <v>21</v>
      </c>
      <c r="F123" s="34" t="str">
        <f aca="true" t="shared" si="30" ref="F123:F131">IF(E123="","","-")</f>
        <v>-</v>
      </c>
      <c r="G123" s="1">
        <f>IF(I120="","",I120)</f>
        <v>13</v>
      </c>
      <c r="H123" s="293" t="str">
        <f>IF(L120="","",IF(L120="○","×",IF(L120="×","○")))</f>
        <v>○</v>
      </c>
      <c r="I123" s="321"/>
      <c r="J123" s="322"/>
      <c r="K123" s="322"/>
      <c r="L123" s="333"/>
      <c r="M123" s="33">
        <v>10</v>
      </c>
      <c r="N123" s="34" t="str">
        <f t="shared" si="28"/>
        <v>-</v>
      </c>
      <c r="O123" s="35">
        <v>21</v>
      </c>
      <c r="P123" s="329" t="str">
        <f>IF(M123&lt;&gt;"",IF(M123&gt;O123,IF(M124&gt;O124,"○",IF(M125&gt;O125,"○","×")),IF(M124&gt;O124,IF(M125&gt;O125,"○","×"),"×")),"")</f>
        <v>×</v>
      </c>
      <c r="Q123" s="33">
        <v>12</v>
      </c>
      <c r="R123" s="34" t="str">
        <f t="shared" si="29"/>
        <v>-</v>
      </c>
      <c r="S123" s="35">
        <v>21</v>
      </c>
      <c r="T123" s="330" t="str">
        <f>IF(Q123&lt;&gt;"",IF(Q123&gt;S123,IF(Q124&gt;S124,"○",IF(Q125&gt;S125,"○","×")),IF(Q124&gt;S124,IF(Q125&gt;S125,"○","×"),"×")),"")</f>
        <v>×</v>
      </c>
      <c r="U123" s="335" t="s">
        <v>387</v>
      </c>
      <c r="V123" s="336"/>
      <c r="W123" s="336"/>
      <c r="X123" s="337"/>
      <c r="Y123" s="9"/>
      <c r="Z123" s="8"/>
      <c r="AA123" s="6"/>
      <c r="AB123" s="8"/>
      <c r="AC123" s="6"/>
      <c r="AD123" s="12"/>
      <c r="AE123" s="6"/>
      <c r="AF123" s="6"/>
      <c r="AG123" s="12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</row>
    <row r="124" spans="3:49" ht="9.75" customHeight="1">
      <c r="C124" s="99" t="s">
        <v>190</v>
      </c>
      <c r="D124" s="98" t="s">
        <v>187</v>
      </c>
      <c r="E124" s="43">
        <f>IF(K121="","",K121)</f>
        <v>21</v>
      </c>
      <c r="F124" s="34" t="str">
        <f t="shared" si="30"/>
        <v>-</v>
      </c>
      <c r="G124" s="1">
        <f>IF(I121="","",I121)</f>
        <v>13</v>
      </c>
      <c r="H124" s="294" t="str">
        <f>IF(J121="","",J121)</f>
        <v>-</v>
      </c>
      <c r="I124" s="324"/>
      <c r="J124" s="300"/>
      <c r="K124" s="300"/>
      <c r="L124" s="301"/>
      <c r="M124" s="33">
        <v>10</v>
      </c>
      <c r="N124" s="34" t="str">
        <f t="shared" si="28"/>
        <v>-</v>
      </c>
      <c r="O124" s="35">
        <v>21</v>
      </c>
      <c r="P124" s="319"/>
      <c r="Q124" s="33">
        <v>12</v>
      </c>
      <c r="R124" s="34" t="str">
        <f t="shared" si="29"/>
        <v>-</v>
      </c>
      <c r="S124" s="35">
        <v>21</v>
      </c>
      <c r="T124" s="279"/>
      <c r="U124" s="283"/>
      <c r="V124" s="284"/>
      <c r="W124" s="284"/>
      <c r="X124" s="285"/>
      <c r="Y124" s="9"/>
      <c r="Z124" s="18">
        <f>COUNTIF(E123:T125,"○")</f>
        <v>1</v>
      </c>
      <c r="AA124" s="19">
        <f>COUNTIF(E123:T125,"×")</f>
        <v>2</v>
      </c>
      <c r="AB124" s="14">
        <f>(IF((E123&gt;G123),1,0))+(IF((E124&gt;G124),1,0))+(IF((E125&gt;G125),1,0))+(IF((I123&gt;K123),1,0))+(IF((I124&gt;K124),1,0))+(IF((I125&gt;K125),1,0))+(IF((M123&gt;O123),1,0))+(IF((M124&gt;O124),1,0))+(IF((M125&gt;O125),1,0))+(IF((Q123&gt;S123),1,0))+(IF((Q124&gt;S124),1,0))+(IF((Q125&gt;S125),1,0))</f>
        <v>2</v>
      </c>
      <c r="AC124" s="15">
        <f>(IF((E123&lt;G123),1,0))+(IF((E124&lt;G124),1,0))+(IF((E125&lt;G125),1,0))+(IF((I123&lt;K123),1,0))+(IF((I124&lt;K124),1,0))+(IF((I125&lt;K125),1,0))+(IF((M123&lt;O123),1,0))+(IF((M124&lt;O124),1,0))+(IF((M125&lt;O125),1,0))+(IF((Q123&lt;S123),1,0))+(IF((Q124&lt;S124),1,0))+(IF((Q125&lt;S125),1,0))</f>
        <v>4</v>
      </c>
      <c r="AD124" s="16">
        <f>AB124-AC124</f>
        <v>-2</v>
      </c>
      <c r="AE124" s="19">
        <f>SUM(E123:E125,I123:I125,M123:M125,Q123:Q125)</f>
        <v>86</v>
      </c>
      <c r="AF124" s="19">
        <f>SUM(G123:G125,K123:K125,O123:O125,S123:S125)</f>
        <v>110</v>
      </c>
      <c r="AG124" s="20">
        <f>AE124-AF124</f>
        <v>-24</v>
      </c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</row>
    <row r="125" spans="3:49" ht="9.75" customHeight="1">
      <c r="C125" s="102"/>
      <c r="D125" s="101" t="s">
        <v>319</v>
      </c>
      <c r="E125" s="44">
        <f>IF(K122="","",K122)</f>
      </c>
      <c r="F125" s="34">
        <f t="shared" si="30"/>
      </c>
      <c r="G125" s="45">
        <f>IF(I122="","",I122)</f>
      </c>
      <c r="H125" s="295">
        <f>IF(J122="","",J122)</f>
      </c>
      <c r="I125" s="334"/>
      <c r="J125" s="303"/>
      <c r="K125" s="303"/>
      <c r="L125" s="304"/>
      <c r="M125" s="40"/>
      <c r="N125" s="34">
        <f t="shared" si="28"/>
      </c>
      <c r="O125" s="41"/>
      <c r="P125" s="320"/>
      <c r="Q125" s="40"/>
      <c r="R125" s="42">
        <f t="shared" si="29"/>
      </c>
      <c r="S125" s="41"/>
      <c r="T125" s="331"/>
      <c r="U125" s="220">
        <f>Z124</f>
        <v>1</v>
      </c>
      <c r="V125" s="221" t="s">
        <v>9</v>
      </c>
      <c r="W125" s="221">
        <f>AA124</f>
        <v>2</v>
      </c>
      <c r="X125" s="222" t="s">
        <v>6</v>
      </c>
      <c r="Y125" s="9"/>
      <c r="Z125" s="26"/>
      <c r="AA125" s="27"/>
      <c r="AB125" s="26"/>
      <c r="AC125" s="27"/>
      <c r="AD125" s="28"/>
      <c r="AE125" s="27"/>
      <c r="AF125" s="27"/>
      <c r="AG125" s="28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</row>
    <row r="126" spans="3:49" ht="9.75" customHeight="1">
      <c r="C126" s="103" t="s">
        <v>196</v>
      </c>
      <c r="D126" s="100" t="s">
        <v>296</v>
      </c>
      <c r="E126" s="43">
        <f>IF(O120="","",O120)</f>
        <v>21</v>
      </c>
      <c r="F126" s="46" t="str">
        <f t="shared" si="30"/>
        <v>-</v>
      </c>
      <c r="G126" s="1">
        <f>IF(M120="","",M120)</f>
        <v>11</v>
      </c>
      <c r="H126" s="293" t="str">
        <f>IF(P120="","",IF(P120="○","×",IF(P120="×","○")))</f>
        <v>○</v>
      </c>
      <c r="I126" s="47">
        <f>IF(O123="","",O123)</f>
        <v>21</v>
      </c>
      <c r="J126" s="34" t="str">
        <f aca="true" t="shared" si="31" ref="J126:J131">IF(I126="","","-")</f>
        <v>-</v>
      </c>
      <c r="K126" s="1">
        <f>IF(M123="","",M123)</f>
        <v>10</v>
      </c>
      <c r="L126" s="293" t="str">
        <f>IF(P123="","",IF(P123="○","×",IF(P123="×","○")))</f>
        <v>○</v>
      </c>
      <c r="M126" s="321"/>
      <c r="N126" s="322"/>
      <c r="O126" s="322"/>
      <c r="P126" s="333"/>
      <c r="Q126" s="33">
        <v>21</v>
      </c>
      <c r="R126" s="34" t="str">
        <f t="shared" si="29"/>
        <v>-</v>
      </c>
      <c r="S126" s="35">
        <v>18</v>
      </c>
      <c r="T126" s="279" t="str">
        <f>IF(Q126&lt;&gt;"",IF(Q126&gt;S126,IF(Q127&gt;S127,"○",IF(Q128&gt;S128,"○","×")),IF(Q127&gt;S127,IF(Q128&gt;S128,"○","×"),"×")),"")</f>
        <v>○</v>
      </c>
      <c r="U126" s="335" t="s">
        <v>386</v>
      </c>
      <c r="V126" s="336"/>
      <c r="W126" s="336"/>
      <c r="X126" s="337"/>
      <c r="Y126" s="9"/>
      <c r="Z126" s="18"/>
      <c r="AA126" s="19"/>
      <c r="AB126" s="18"/>
      <c r="AC126" s="19"/>
      <c r="AD126" s="20"/>
      <c r="AE126" s="19"/>
      <c r="AF126" s="19"/>
      <c r="AG126" s="20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</row>
    <row r="127" spans="3:49" ht="9.75" customHeight="1">
      <c r="C127" s="99" t="s">
        <v>199</v>
      </c>
      <c r="D127" s="98" t="s">
        <v>296</v>
      </c>
      <c r="E127" s="43">
        <f>IF(O121="","",O121)</f>
        <v>21</v>
      </c>
      <c r="F127" s="34" t="str">
        <f t="shared" si="30"/>
        <v>-</v>
      </c>
      <c r="G127" s="1">
        <f>IF(M121="","",M121)</f>
        <v>17</v>
      </c>
      <c r="H127" s="294">
        <f>IF(J124="","",J124)</f>
      </c>
      <c r="I127" s="47">
        <f>IF(O124="","",O124)</f>
        <v>21</v>
      </c>
      <c r="J127" s="34" t="str">
        <f t="shared" si="31"/>
        <v>-</v>
      </c>
      <c r="K127" s="1">
        <f>IF(M124="","",M124)</f>
        <v>10</v>
      </c>
      <c r="L127" s="294" t="str">
        <f>IF(N124="","",N124)</f>
        <v>-</v>
      </c>
      <c r="M127" s="324"/>
      <c r="N127" s="300"/>
      <c r="O127" s="300"/>
      <c r="P127" s="301"/>
      <c r="Q127" s="33">
        <v>13</v>
      </c>
      <c r="R127" s="34" t="str">
        <f t="shared" si="29"/>
        <v>-</v>
      </c>
      <c r="S127" s="35">
        <v>21</v>
      </c>
      <c r="T127" s="279"/>
      <c r="U127" s="283"/>
      <c r="V127" s="284"/>
      <c r="W127" s="284"/>
      <c r="X127" s="285"/>
      <c r="Y127" s="9"/>
      <c r="Z127" s="18">
        <f>COUNTIF(E126:T128,"○")</f>
        <v>3</v>
      </c>
      <c r="AA127" s="19">
        <f>COUNTIF(E126:T128,"×")</f>
        <v>0</v>
      </c>
      <c r="AB127" s="14">
        <f>(IF((E126&gt;G126),1,0))+(IF((E127&gt;G127),1,0))+(IF((E128&gt;G128),1,0))+(IF((I126&gt;K126),1,0))+(IF((I127&gt;K127),1,0))+(IF((I128&gt;K128),1,0))+(IF((M126&gt;O126),1,0))+(IF((M127&gt;O127),1,0))+(IF((M128&gt;O128),1,0))+(IF((Q126&gt;S126),1,0))+(IF((Q127&gt;S127),1,0))+(IF((Q128&gt;S128),1,0))</f>
        <v>6</v>
      </c>
      <c r="AC127" s="15">
        <f>(IF((E126&lt;G126),1,0))+(IF((E127&lt;G127),1,0))+(IF((E128&lt;G128),1,0))+(IF((I126&lt;K126),1,0))+(IF((I127&lt;K127),1,0))+(IF((I128&lt;K128),1,0))+(IF((M126&lt;O126),1,0))+(IF((M127&lt;O127),1,0))+(IF((M128&lt;O128),1,0))+(IF((Q126&lt;S126),1,0))+(IF((Q127&lt;S127),1,0))+(IF((Q128&lt;S128),1,0))</f>
        <v>1</v>
      </c>
      <c r="AD127" s="16">
        <f>AB127-AC127</f>
        <v>5</v>
      </c>
      <c r="AE127" s="19">
        <f>SUM(E126:E128,I126:I128,M126:M128,Q126:Q128)</f>
        <v>139</v>
      </c>
      <c r="AF127" s="19">
        <f>SUM(G126:G128,K126:K128,O126:O128,S126:S128)</f>
        <v>106</v>
      </c>
      <c r="AG127" s="20">
        <f>AE127-AF127</f>
        <v>33</v>
      </c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</row>
    <row r="128" spans="3:49" ht="9.75" customHeight="1">
      <c r="C128" s="102"/>
      <c r="D128" s="101" t="s">
        <v>121</v>
      </c>
      <c r="E128" s="44">
        <f>IF(O122="","",O122)</f>
      </c>
      <c r="F128" s="42">
        <f t="shared" si="30"/>
      </c>
      <c r="G128" s="45">
        <f>IF(M122="","",M122)</f>
      </c>
      <c r="H128" s="295">
        <f>IF(J125="","",J125)</f>
      </c>
      <c r="I128" s="48">
        <f>IF(O125="","",O125)</f>
      </c>
      <c r="J128" s="34">
        <f t="shared" si="31"/>
      </c>
      <c r="K128" s="45">
        <f>IF(M125="","",M125)</f>
      </c>
      <c r="L128" s="295">
        <f>IF(N125="","",N125)</f>
      </c>
      <c r="M128" s="334"/>
      <c r="N128" s="303"/>
      <c r="O128" s="303"/>
      <c r="P128" s="304"/>
      <c r="Q128" s="40">
        <v>21</v>
      </c>
      <c r="R128" s="34" t="str">
        <f t="shared" si="29"/>
        <v>-</v>
      </c>
      <c r="S128" s="41">
        <v>19</v>
      </c>
      <c r="T128" s="331"/>
      <c r="U128" s="220">
        <f>Z127</f>
        <v>3</v>
      </c>
      <c r="V128" s="221" t="s">
        <v>9</v>
      </c>
      <c r="W128" s="221">
        <f>AA127</f>
        <v>0</v>
      </c>
      <c r="X128" s="222" t="s">
        <v>6</v>
      </c>
      <c r="Y128" s="9"/>
      <c r="Z128" s="18"/>
      <c r="AA128" s="19"/>
      <c r="AB128" s="18"/>
      <c r="AC128" s="19"/>
      <c r="AD128" s="20"/>
      <c r="AE128" s="19"/>
      <c r="AF128" s="19"/>
      <c r="AG128" s="20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</row>
    <row r="129" spans="3:49" ht="9.75" customHeight="1">
      <c r="C129" s="99" t="s">
        <v>216</v>
      </c>
      <c r="D129" s="100" t="s">
        <v>295</v>
      </c>
      <c r="E129" s="43">
        <f>IF(S120="","",S120)</f>
        <v>21</v>
      </c>
      <c r="F129" s="34" t="str">
        <f t="shared" si="30"/>
        <v>-</v>
      </c>
      <c r="G129" s="1">
        <f>IF(Q120="","",Q120)</f>
        <v>5</v>
      </c>
      <c r="H129" s="293" t="str">
        <f>IF(T120="","",IF(T120="○","×",IF(T120="×","○")))</f>
        <v>○</v>
      </c>
      <c r="I129" s="47">
        <f>IF(S123="","",S123)</f>
        <v>21</v>
      </c>
      <c r="J129" s="46" t="str">
        <f t="shared" si="31"/>
        <v>-</v>
      </c>
      <c r="K129" s="1">
        <f>IF(Q123="","",Q123)</f>
        <v>12</v>
      </c>
      <c r="L129" s="293" t="str">
        <f>IF(T123="","",IF(T123="○","×",IF(T123="×","○")))</f>
        <v>○</v>
      </c>
      <c r="M129" s="49">
        <f>IF(S126="","",S126)</f>
        <v>18</v>
      </c>
      <c r="N129" s="34" t="str">
        <f>IF(M129="","","-")</f>
        <v>-</v>
      </c>
      <c r="O129" s="5">
        <f>IF(Q126="","",Q126)</f>
        <v>21</v>
      </c>
      <c r="P129" s="293" t="str">
        <f>IF(T126="","",IF(T126="○","×",IF(T126="×","○")))</f>
        <v>×</v>
      </c>
      <c r="Q129" s="321"/>
      <c r="R129" s="322"/>
      <c r="S129" s="322"/>
      <c r="T129" s="323"/>
      <c r="U129" s="335" t="s">
        <v>384</v>
      </c>
      <c r="V129" s="336"/>
      <c r="W129" s="336"/>
      <c r="X129" s="337"/>
      <c r="Y129" s="9"/>
      <c r="Z129" s="8"/>
      <c r="AA129" s="6"/>
      <c r="AB129" s="8"/>
      <c r="AC129" s="6"/>
      <c r="AD129" s="12"/>
      <c r="AE129" s="6"/>
      <c r="AF129" s="6"/>
      <c r="AG129" s="12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</row>
    <row r="130" spans="3:49" ht="9.75" customHeight="1">
      <c r="C130" s="99" t="s">
        <v>218</v>
      </c>
      <c r="D130" s="98" t="s">
        <v>298</v>
      </c>
      <c r="E130" s="43">
        <f>IF(S121="","",S121)</f>
        <v>21</v>
      </c>
      <c r="F130" s="34" t="str">
        <f t="shared" si="30"/>
        <v>-</v>
      </c>
      <c r="G130" s="1">
        <f>IF(Q121="","",Q121)</f>
        <v>12</v>
      </c>
      <c r="H130" s="294" t="str">
        <f>IF(J127="","",J127)</f>
        <v>-</v>
      </c>
      <c r="I130" s="47">
        <f>IF(S124="","",S124)</f>
        <v>21</v>
      </c>
      <c r="J130" s="34" t="str">
        <f t="shared" si="31"/>
        <v>-</v>
      </c>
      <c r="K130" s="1">
        <f>IF(Q124="","",Q124)</f>
        <v>12</v>
      </c>
      <c r="L130" s="294">
        <f>IF(N127="","",N127)</f>
      </c>
      <c r="M130" s="47">
        <f>IF(S127="","",S127)</f>
        <v>21</v>
      </c>
      <c r="N130" s="34" t="str">
        <f>IF(M130="","","-")</f>
        <v>-</v>
      </c>
      <c r="O130" s="1">
        <f>IF(Q127="","",Q127)</f>
        <v>13</v>
      </c>
      <c r="P130" s="294" t="str">
        <f>IF(R127="","",R127)</f>
        <v>-</v>
      </c>
      <c r="Q130" s="324"/>
      <c r="R130" s="300"/>
      <c r="S130" s="300"/>
      <c r="T130" s="325"/>
      <c r="U130" s="283"/>
      <c r="V130" s="284"/>
      <c r="W130" s="284"/>
      <c r="X130" s="285"/>
      <c r="Y130" s="9"/>
      <c r="Z130" s="18">
        <f>COUNTIF(E129:T131,"○")</f>
        <v>2</v>
      </c>
      <c r="AA130" s="19">
        <f>COUNTIF(E129:T131,"×")</f>
        <v>1</v>
      </c>
      <c r="AB130" s="14">
        <f>(IF((E129&gt;G129),1,0))+(IF((E130&gt;G130),1,0))+(IF((E131&gt;G131),1,0))+(IF((I129&gt;K129),1,0))+(IF((I130&gt;K130),1,0))+(IF((I131&gt;K131),1,0))+(IF((M129&gt;O129),1,0))+(IF((M130&gt;O130),1,0))+(IF((M131&gt;O131),1,0))+(IF((Q129&gt;S129),1,0))+(IF((Q130&gt;S130),1,0))+(IF((Q131&gt;S131),1,0))</f>
        <v>5</v>
      </c>
      <c r="AC130" s="15">
        <f>(IF((E129&lt;G129),1,0))+(IF((E130&lt;G130),1,0))+(IF((E131&lt;G131),1,0))+(IF((I129&lt;K129),1,0))+(IF((I130&lt;K130),1,0))+(IF((I131&lt;K131),1,0))+(IF((M129&lt;O129),1,0))+(IF((M130&lt;O130),1,0))+(IF((M131&lt;O131),1,0))+(IF((Q129&lt;S129),1,0))+(IF((Q130&lt;S130),1,0))+(IF((Q131&lt;S131),1,0))</f>
        <v>2</v>
      </c>
      <c r="AD130" s="16">
        <f>AB130-AC130</f>
        <v>3</v>
      </c>
      <c r="AE130" s="19">
        <f>SUM(E129:E131,I129:I131,M129:M131,Q129:Q131)</f>
        <v>142</v>
      </c>
      <c r="AF130" s="19">
        <f>SUM(G129:G131,K129:K131,O129:O131,S129:S131)</f>
        <v>96</v>
      </c>
      <c r="AG130" s="20">
        <f>AE130-AF130</f>
        <v>46</v>
      </c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</row>
    <row r="131" spans="3:49" ht="9.75" customHeight="1" thickBot="1">
      <c r="C131" s="97"/>
      <c r="D131" s="96" t="s">
        <v>319</v>
      </c>
      <c r="E131" s="50">
        <f>IF(S122="","",S122)</f>
      </c>
      <c r="F131" s="51">
        <f t="shared" si="30"/>
      </c>
      <c r="G131" s="2">
        <f>IF(Q122="","",Q122)</f>
      </c>
      <c r="H131" s="332">
        <f>IF(J128="","",J128)</f>
      </c>
      <c r="I131" s="52">
        <f>IF(S125="","",S125)</f>
      </c>
      <c r="J131" s="51">
        <f t="shared" si="31"/>
      </c>
      <c r="K131" s="2">
        <f>IF(Q125="","",Q125)</f>
      </c>
      <c r="L131" s="332">
        <f>IF(N128="","",N128)</f>
      </c>
      <c r="M131" s="52">
        <f>IF(S128="","",S128)</f>
        <v>19</v>
      </c>
      <c r="N131" s="51" t="str">
        <f>IF(M131="","","-")</f>
        <v>-</v>
      </c>
      <c r="O131" s="2">
        <f>IF(Q128="","",Q128)</f>
        <v>21</v>
      </c>
      <c r="P131" s="332" t="str">
        <f>IF(R128="","",R128)</f>
        <v>-</v>
      </c>
      <c r="Q131" s="326"/>
      <c r="R131" s="327"/>
      <c r="S131" s="327"/>
      <c r="T131" s="328"/>
      <c r="U131" s="30">
        <f>Z130</f>
        <v>2</v>
      </c>
      <c r="V131" s="31" t="s">
        <v>9</v>
      </c>
      <c r="W131" s="31">
        <f>AA130</f>
        <v>1</v>
      </c>
      <c r="X131" s="32" t="s">
        <v>6</v>
      </c>
      <c r="Y131" s="9"/>
      <c r="Z131" s="26"/>
      <c r="AA131" s="27"/>
      <c r="AB131" s="26"/>
      <c r="AC131" s="27"/>
      <c r="AD131" s="28"/>
      <c r="AE131" s="27"/>
      <c r="AF131" s="27"/>
      <c r="AG131" s="28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</row>
    <row r="132" spans="3:49" ht="9.75" customHeight="1">
      <c r="C132" s="119"/>
      <c r="D132" s="104"/>
      <c r="E132" s="1"/>
      <c r="F132" s="34"/>
      <c r="G132" s="1"/>
      <c r="H132" s="1"/>
      <c r="I132" s="1"/>
      <c r="J132" s="34"/>
      <c r="K132" s="1"/>
      <c r="L132" s="1"/>
      <c r="M132" s="1"/>
      <c r="N132" s="34"/>
      <c r="O132" s="1"/>
      <c r="P132" s="1"/>
      <c r="Q132" s="1"/>
      <c r="R132" s="1"/>
      <c r="S132" s="1"/>
      <c r="T132" s="1"/>
      <c r="U132" s="17"/>
      <c r="V132" s="17"/>
      <c r="W132" s="17"/>
      <c r="X132" s="17"/>
      <c r="Y132" s="9"/>
      <c r="Z132" s="19"/>
      <c r="AA132" s="19"/>
      <c r="AB132" s="19"/>
      <c r="AC132" s="19"/>
      <c r="AD132" s="19"/>
      <c r="AE132" s="19"/>
      <c r="AF132" s="19"/>
      <c r="AG132" s="19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</row>
    <row r="133" spans="1:67" ht="9" customHeight="1" thickBot="1">
      <c r="A133" s="139"/>
      <c r="B133" s="139"/>
      <c r="C133" s="374"/>
      <c r="D133" s="375"/>
      <c r="E133" s="376"/>
      <c r="F133" s="377"/>
      <c r="G133" s="376"/>
      <c r="H133" s="376"/>
      <c r="I133" s="376"/>
      <c r="J133" s="377"/>
      <c r="K133" s="376"/>
      <c r="L133" s="376"/>
      <c r="M133" s="376"/>
      <c r="N133" s="377"/>
      <c r="O133" s="376"/>
      <c r="P133" s="376"/>
      <c r="Q133" s="376"/>
      <c r="R133" s="376"/>
      <c r="S133" s="376"/>
      <c r="T133" s="376"/>
      <c r="U133" s="378"/>
      <c r="V133" s="378"/>
      <c r="W133" s="378"/>
      <c r="X133" s="378"/>
      <c r="Y133" s="379"/>
      <c r="Z133" s="380"/>
      <c r="AA133" s="380"/>
      <c r="AB133" s="380"/>
      <c r="AC133" s="380"/>
      <c r="AD133" s="380"/>
      <c r="AE133" s="380"/>
      <c r="AF133" s="380"/>
      <c r="AG133" s="380"/>
      <c r="AH133" s="381"/>
      <c r="AI133" s="381"/>
      <c r="AJ133" s="381"/>
      <c r="AK133" s="381"/>
      <c r="AL133" s="381"/>
      <c r="AM133" s="381"/>
      <c r="AN133" s="381"/>
      <c r="AO133" s="381"/>
      <c r="AP133" s="381"/>
      <c r="AQ133" s="381"/>
      <c r="AR133" s="381"/>
      <c r="AS133" s="381"/>
      <c r="AT133" s="381"/>
      <c r="AU133" s="381"/>
      <c r="AV133" s="381"/>
      <c r="AW133" s="381"/>
      <c r="AX133" s="381"/>
      <c r="AY133" s="381"/>
      <c r="AZ133" s="381"/>
      <c r="BA133" s="381"/>
      <c r="BB133" s="381"/>
      <c r="BC133" s="381"/>
      <c r="BD133" s="381"/>
      <c r="BE133" s="381"/>
      <c r="BF133" s="381"/>
      <c r="BG133" s="381"/>
      <c r="BH133" s="381"/>
      <c r="BI133" s="381"/>
      <c r="BJ133" s="381"/>
      <c r="BK133" s="381"/>
      <c r="BL133" s="381"/>
      <c r="BM133" s="381"/>
      <c r="BN133" s="381"/>
      <c r="BO133" s="381"/>
    </row>
    <row r="134" spans="3:49" ht="3.75" customHeight="1">
      <c r="C134" s="119"/>
      <c r="D134" s="104"/>
      <c r="E134" s="1"/>
      <c r="F134" s="34"/>
      <c r="G134" s="1"/>
      <c r="H134" s="1"/>
      <c r="I134" s="1"/>
      <c r="J134" s="34"/>
      <c r="K134" s="1"/>
      <c r="L134" s="1"/>
      <c r="M134" s="1"/>
      <c r="N134" s="34"/>
      <c r="O134" s="1"/>
      <c r="P134" s="1"/>
      <c r="Q134" s="1"/>
      <c r="R134" s="1"/>
      <c r="S134" s="1"/>
      <c r="T134" s="1"/>
      <c r="U134" s="17"/>
      <c r="V134" s="17"/>
      <c r="W134" s="17"/>
      <c r="X134" s="17"/>
      <c r="Y134" s="9"/>
      <c r="Z134" s="19"/>
      <c r="AA134" s="19"/>
      <c r="AB134" s="19"/>
      <c r="AC134" s="19"/>
      <c r="AD134" s="19"/>
      <c r="AE134" s="19"/>
      <c r="AF134" s="19"/>
      <c r="AG134" s="19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</row>
    <row r="135" spans="3:56" ht="12" customHeight="1">
      <c r="C135" s="208" t="str">
        <f>C201</f>
        <v>乗松岳史</v>
      </c>
      <c r="D135" s="209" t="str">
        <f>D201</f>
        <v>WACWAC</v>
      </c>
      <c r="E135" s="266" t="s">
        <v>69</v>
      </c>
      <c r="F135" s="267"/>
      <c r="G135" s="267"/>
      <c r="H135" s="268"/>
      <c r="I135" s="86"/>
      <c r="J135" s="86"/>
      <c r="K135" s="86"/>
      <c r="L135" s="86"/>
      <c r="M135" s="86"/>
      <c r="N135" s="86"/>
      <c r="O135" s="86"/>
      <c r="P135" s="242" t="s">
        <v>81</v>
      </c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</row>
    <row r="136" spans="3:56" ht="12" customHeight="1" thickBot="1">
      <c r="C136" s="210" t="str">
        <f>C202</f>
        <v>中平　流</v>
      </c>
      <c r="D136" s="211" t="str">
        <f>D202</f>
        <v>WACWAC</v>
      </c>
      <c r="E136" s="246"/>
      <c r="F136" s="247"/>
      <c r="G136" s="247"/>
      <c r="H136" s="248"/>
      <c r="I136" s="158"/>
      <c r="J136" s="158"/>
      <c r="K136" s="158"/>
      <c r="L136" s="159">
        <v>11</v>
      </c>
      <c r="M136" s="160">
        <v>16</v>
      </c>
      <c r="N136" s="88"/>
      <c r="O136" s="86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</row>
    <row r="137" spans="3:56" ht="12" customHeight="1" thickBot="1" thickTop="1">
      <c r="C137" s="212" t="str">
        <f>C165</f>
        <v>芝田英明</v>
      </c>
      <c r="D137" s="213" t="str">
        <f>D165</f>
        <v>乃万ｸﾗﾌﾞ</v>
      </c>
      <c r="E137" s="243" t="s">
        <v>31</v>
      </c>
      <c r="F137" s="244"/>
      <c r="G137" s="244"/>
      <c r="H137" s="245"/>
      <c r="I137" s="92"/>
      <c r="J137" s="92"/>
      <c r="K137" s="92"/>
      <c r="L137" s="162">
        <v>21</v>
      </c>
      <c r="M137" s="197">
        <v>21</v>
      </c>
      <c r="N137" s="182"/>
      <c r="O137" s="194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</row>
    <row r="138" spans="3:49" ht="12" customHeight="1" thickBot="1" thickTop="1">
      <c r="C138" s="214" t="str">
        <f>C166</f>
        <v>篠原寛</v>
      </c>
      <c r="D138" s="215" t="str">
        <f>D166</f>
        <v>乃万ｸﾗﾌﾞ</v>
      </c>
      <c r="E138" s="246"/>
      <c r="F138" s="247"/>
      <c r="G138" s="247"/>
      <c r="H138" s="248"/>
      <c r="I138" s="181"/>
      <c r="J138" s="182">
        <v>21</v>
      </c>
      <c r="K138" s="183">
        <v>21</v>
      </c>
      <c r="L138" s="192"/>
      <c r="M138" s="190"/>
      <c r="N138" s="92"/>
      <c r="O138" s="199"/>
      <c r="AB138" s="67"/>
      <c r="AC138" s="65"/>
      <c r="AD138" s="65"/>
      <c r="AE138" s="65"/>
      <c r="AF138" s="65"/>
      <c r="AV138" s="64"/>
      <c r="AW138" s="64"/>
    </row>
    <row r="139" spans="3:49" ht="12" customHeight="1" thickTop="1">
      <c r="C139" s="216" t="str">
        <f>AI165</f>
        <v>真木誠</v>
      </c>
      <c r="D139" s="217" t="str">
        <f>AJ165</f>
        <v>ｻﾝﾀﾞｰｽﾞ</v>
      </c>
      <c r="E139" s="249" t="s">
        <v>30</v>
      </c>
      <c r="F139" s="250"/>
      <c r="G139" s="250"/>
      <c r="H139" s="251"/>
      <c r="I139" s="92"/>
      <c r="J139" s="162">
        <v>9</v>
      </c>
      <c r="K139" s="167">
        <v>7</v>
      </c>
      <c r="L139" s="92"/>
      <c r="M139" s="92"/>
      <c r="N139" s="92"/>
      <c r="O139" s="199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V139" s="64"/>
      <c r="AW139" s="64"/>
    </row>
    <row r="140" spans="3:52" ht="12" customHeight="1" thickBot="1">
      <c r="C140" s="210" t="str">
        <f>AI166</f>
        <v>藤原慎也</v>
      </c>
      <c r="D140" s="211" t="str">
        <f>AJ166</f>
        <v>ｻﾝﾀﾞｰｽﾞ</v>
      </c>
      <c r="E140" s="249"/>
      <c r="F140" s="250"/>
      <c r="G140" s="250"/>
      <c r="H140" s="251"/>
      <c r="I140" s="168"/>
      <c r="J140" s="168"/>
      <c r="K140" s="168"/>
      <c r="L140" s="162"/>
      <c r="M140" s="162"/>
      <c r="N140" s="162">
        <v>21</v>
      </c>
      <c r="O140" s="197">
        <v>21</v>
      </c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121"/>
      <c r="AX140" s="65"/>
      <c r="AY140" s="65"/>
      <c r="AZ140" s="65"/>
    </row>
    <row r="141" spans="3:52" ht="12" customHeight="1" thickBot="1" thickTop="1">
      <c r="C141" s="212" t="str">
        <f>C186</f>
        <v>井原征紀</v>
      </c>
      <c r="D141" s="213" t="str">
        <f>D186</f>
        <v>土居高ＯＢ</v>
      </c>
      <c r="E141" s="243" t="s">
        <v>32</v>
      </c>
      <c r="F141" s="244"/>
      <c r="G141" s="244"/>
      <c r="H141" s="245"/>
      <c r="I141" s="92"/>
      <c r="J141" s="92"/>
      <c r="K141" s="92"/>
      <c r="L141" s="162"/>
      <c r="M141" s="162"/>
      <c r="N141" s="162">
        <v>12</v>
      </c>
      <c r="O141" s="163">
        <v>18</v>
      </c>
      <c r="P141" s="129"/>
      <c r="Q141" s="123"/>
      <c r="R141" s="179"/>
      <c r="S141" s="179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121"/>
      <c r="AX141" s="65"/>
      <c r="AY141" s="65"/>
      <c r="AZ141" s="65"/>
    </row>
    <row r="142" spans="3:52" ht="12" customHeight="1" thickBot="1" thickTop="1">
      <c r="C142" s="214" t="str">
        <f>C187</f>
        <v>松原孝介</v>
      </c>
      <c r="D142" s="215" t="str">
        <f>D187</f>
        <v>土居高校</v>
      </c>
      <c r="E142" s="246"/>
      <c r="F142" s="247"/>
      <c r="G142" s="247"/>
      <c r="H142" s="248"/>
      <c r="I142" s="185"/>
      <c r="J142" s="186">
        <v>21</v>
      </c>
      <c r="K142" s="187">
        <v>21</v>
      </c>
      <c r="L142" s="86"/>
      <c r="M142" s="86"/>
      <c r="N142" s="86"/>
      <c r="O142" s="124"/>
      <c r="P142" s="86"/>
      <c r="Q142" s="124"/>
      <c r="R142" s="179"/>
      <c r="S142" s="179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8"/>
      <c r="AX142" s="65"/>
      <c r="AY142" s="65"/>
      <c r="AZ142" s="65"/>
    </row>
    <row r="143" spans="3:49" ht="12" customHeight="1" thickTop="1">
      <c r="C143" s="216" t="str">
        <f>AI180</f>
        <v>石川澄広</v>
      </c>
      <c r="D143" s="217" t="str">
        <f>AJ180</f>
        <v>新宮ﾊﾞﾄﾞﾐﾝﾄﾝ同好会</v>
      </c>
      <c r="E143" s="243" t="s">
        <v>35</v>
      </c>
      <c r="F143" s="244"/>
      <c r="G143" s="244"/>
      <c r="H143" s="245"/>
      <c r="I143" s="92"/>
      <c r="J143" s="162">
        <v>11</v>
      </c>
      <c r="K143" s="184" t="s">
        <v>388</v>
      </c>
      <c r="L143" s="195"/>
      <c r="M143" s="196"/>
      <c r="N143" s="175"/>
      <c r="O143" s="176"/>
      <c r="P143" s="86"/>
      <c r="Q143" s="124"/>
      <c r="R143" s="179"/>
      <c r="S143" s="179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</row>
    <row r="144" spans="3:49" ht="12" customHeight="1" thickBot="1">
      <c r="C144" s="210" t="str">
        <f>AI181</f>
        <v>石村雅俊</v>
      </c>
      <c r="D144" s="211" t="str">
        <f>AJ181</f>
        <v>タイム</v>
      </c>
      <c r="E144" s="246"/>
      <c r="F144" s="247"/>
      <c r="G144" s="247"/>
      <c r="H144" s="248"/>
      <c r="I144" s="168"/>
      <c r="J144" s="168"/>
      <c r="K144" s="168"/>
      <c r="L144" s="162">
        <v>21</v>
      </c>
      <c r="M144" s="197">
        <v>21</v>
      </c>
      <c r="N144" s="177"/>
      <c r="O144" s="178"/>
      <c r="P144" s="86"/>
      <c r="Q144" s="124"/>
      <c r="R144" s="179"/>
      <c r="S144" s="179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</row>
    <row r="145" spans="3:49" ht="12" customHeight="1" thickTop="1">
      <c r="C145" s="212" t="str">
        <f>AI192</f>
        <v>川上美優</v>
      </c>
      <c r="D145" s="213" t="str">
        <f>AJ192</f>
        <v>土居中</v>
      </c>
      <c r="E145" s="243" t="s">
        <v>34</v>
      </c>
      <c r="F145" s="244"/>
      <c r="G145" s="244"/>
      <c r="H145" s="245"/>
      <c r="I145" s="161"/>
      <c r="J145" s="161"/>
      <c r="K145" s="161"/>
      <c r="L145" s="169">
        <v>19</v>
      </c>
      <c r="M145" s="170">
        <v>12</v>
      </c>
      <c r="N145" s="179"/>
      <c r="O145" s="179"/>
      <c r="P145" s="86"/>
      <c r="Q145" s="124"/>
      <c r="R145" s="88"/>
      <c r="S145" s="88"/>
      <c r="T145" s="86"/>
      <c r="U145" s="93" t="s">
        <v>24</v>
      </c>
      <c r="V145" s="89"/>
      <c r="AE145" s="91"/>
      <c r="AF145" s="65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</row>
    <row r="146" spans="3:49" ht="12" customHeight="1" thickBot="1">
      <c r="C146" s="214" t="str">
        <f>AI193</f>
        <v>川上　力</v>
      </c>
      <c r="D146" s="215" t="str">
        <f>AJ193</f>
        <v>土居ｸﾗﾌﾞ</v>
      </c>
      <c r="E146" s="246"/>
      <c r="F146" s="247"/>
      <c r="G146" s="247"/>
      <c r="H146" s="248"/>
      <c r="I146" s="129"/>
      <c r="J146" s="129"/>
      <c r="K146" s="129"/>
      <c r="L146" s="86"/>
      <c r="M146" s="86"/>
      <c r="N146" s="179"/>
      <c r="O146" s="179"/>
      <c r="P146" s="86"/>
      <c r="Q146" s="124"/>
      <c r="R146" s="88">
        <v>21</v>
      </c>
      <c r="S146" s="88">
        <v>10</v>
      </c>
      <c r="T146" s="86">
        <v>18</v>
      </c>
      <c r="U146" s="289" t="str">
        <f>C147</f>
        <v>高田安広</v>
      </c>
      <c r="V146" s="290"/>
      <c r="W146" s="290"/>
      <c r="X146" s="290"/>
      <c r="Y146" s="290"/>
      <c r="Z146" s="290"/>
      <c r="AA146" s="290"/>
      <c r="AB146" s="291" t="str">
        <f>D147</f>
        <v>ＫＥＮＴ</v>
      </c>
      <c r="AC146" s="290"/>
      <c r="AD146" s="290"/>
      <c r="AE146" s="290"/>
      <c r="AF146" s="290"/>
      <c r="AG146" s="290"/>
      <c r="AH146" s="292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</row>
    <row r="147" spans="3:49" ht="12" customHeight="1" thickBot="1" thickTop="1">
      <c r="C147" s="216" t="str">
        <f>C177</f>
        <v>高田安広</v>
      </c>
      <c r="D147" s="217" t="str">
        <f>D177</f>
        <v>ＫＥＮＴ</v>
      </c>
      <c r="E147" s="249" t="s">
        <v>33</v>
      </c>
      <c r="F147" s="250"/>
      <c r="G147" s="250"/>
      <c r="H147" s="251"/>
      <c r="I147" s="86"/>
      <c r="J147" s="86"/>
      <c r="K147" s="86"/>
      <c r="L147" s="86"/>
      <c r="M147" s="86"/>
      <c r="N147" s="86"/>
      <c r="O147" s="86"/>
      <c r="P147" s="86"/>
      <c r="Q147" s="204"/>
      <c r="R147" s="200">
        <v>12</v>
      </c>
      <c r="S147" s="201">
        <v>21</v>
      </c>
      <c r="T147" s="202">
        <v>21</v>
      </c>
      <c r="U147" s="269" t="str">
        <f>C148</f>
        <v>船橋雅志</v>
      </c>
      <c r="V147" s="270"/>
      <c r="W147" s="270"/>
      <c r="X147" s="270"/>
      <c r="Y147" s="270"/>
      <c r="Z147" s="270"/>
      <c r="AA147" s="270"/>
      <c r="AB147" s="271" t="str">
        <f>D148</f>
        <v>ＫＥＮＴ</v>
      </c>
      <c r="AC147" s="271"/>
      <c r="AD147" s="271"/>
      <c r="AE147" s="271"/>
      <c r="AF147" s="271"/>
      <c r="AG147" s="271"/>
      <c r="AH147" s="272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</row>
    <row r="148" spans="3:49" ht="12" customHeight="1" thickBot="1" thickTop="1">
      <c r="C148" s="210" t="str">
        <f>C178</f>
        <v>船橋雅志</v>
      </c>
      <c r="D148" s="211" t="str">
        <f>D178</f>
        <v>ＫＥＮＴ</v>
      </c>
      <c r="E148" s="249"/>
      <c r="F148" s="250"/>
      <c r="G148" s="250"/>
      <c r="H148" s="251"/>
      <c r="I148" s="181"/>
      <c r="J148" s="193"/>
      <c r="K148" s="193"/>
      <c r="L148" s="182">
        <v>21</v>
      </c>
      <c r="M148" s="194">
        <v>21</v>
      </c>
      <c r="N148" s="88"/>
      <c r="O148" s="86"/>
      <c r="P148" s="86"/>
      <c r="Q148" s="204"/>
      <c r="R148" s="88"/>
      <c r="S148" s="88"/>
      <c r="T148" s="86"/>
      <c r="U148" s="273" t="s">
        <v>23</v>
      </c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</row>
    <row r="149" spans="3:49" ht="12" customHeight="1" thickTop="1">
      <c r="C149" s="212" t="str">
        <f>C168</f>
        <v>川元一弘</v>
      </c>
      <c r="D149" s="213" t="str">
        <f>D168</f>
        <v>だんだん島根</v>
      </c>
      <c r="E149" s="243" t="s">
        <v>64</v>
      </c>
      <c r="F149" s="244"/>
      <c r="G149" s="244"/>
      <c r="H149" s="245"/>
      <c r="I149" s="161"/>
      <c r="J149" s="161"/>
      <c r="K149" s="161"/>
      <c r="L149" s="162">
        <v>15</v>
      </c>
      <c r="M149" s="163">
        <v>11</v>
      </c>
      <c r="N149" s="182"/>
      <c r="O149" s="194"/>
      <c r="P149" s="162"/>
      <c r="Q149" s="197"/>
      <c r="R149" s="88"/>
      <c r="S149" s="88"/>
      <c r="T149" s="86"/>
      <c r="U149" s="274" t="str">
        <f>C137</f>
        <v>芝田英明</v>
      </c>
      <c r="V149" s="275"/>
      <c r="W149" s="275"/>
      <c r="X149" s="275"/>
      <c r="Y149" s="275"/>
      <c r="Z149" s="275"/>
      <c r="AA149" s="275"/>
      <c r="AB149" s="276" t="str">
        <f>D137</f>
        <v>乃万ｸﾗﾌﾞ</v>
      </c>
      <c r="AC149" s="276"/>
      <c r="AD149" s="276"/>
      <c r="AE149" s="276"/>
      <c r="AF149" s="276"/>
      <c r="AG149" s="276"/>
      <c r="AH149" s="277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</row>
    <row r="150" spans="3:49" ht="12" customHeight="1" thickBot="1">
      <c r="C150" s="214" t="str">
        <f>C169</f>
        <v>佐田尾卓哉</v>
      </c>
      <c r="D150" s="215" t="str">
        <f>D169</f>
        <v>だんだん島根</v>
      </c>
      <c r="E150" s="246"/>
      <c r="F150" s="247"/>
      <c r="G150" s="247"/>
      <c r="H150" s="248"/>
      <c r="I150" s="92">
        <v>14</v>
      </c>
      <c r="J150" s="162">
        <v>21</v>
      </c>
      <c r="K150" s="164">
        <v>12</v>
      </c>
      <c r="L150" s="161"/>
      <c r="M150" s="165"/>
      <c r="N150" s="92"/>
      <c r="O150" s="199"/>
      <c r="P150" s="92"/>
      <c r="Q150" s="199"/>
      <c r="R150" s="86"/>
      <c r="S150" s="86"/>
      <c r="T150" s="86"/>
      <c r="U150" s="269" t="str">
        <f>C138</f>
        <v>篠原寛</v>
      </c>
      <c r="V150" s="270"/>
      <c r="W150" s="270"/>
      <c r="X150" s="270"/>
      <c r="Y150" s="270"/>
      <c r="Z150" s="270"/>
      <c r="AA150" s="270"/>
      <c r="AB150" s="286" t="str">
        <f>D138</f>
        <v>乃万ｸﾗﾌﾞ</v>
      </c>
      <c r="AC150" s="286"/>
      <c r="AD150" s="286"/>
      <c r="AE150" s="286"/>
      <c r="AF150" s="286"/>
      <c r="AG150" s="286"/>
      <c r="AH150" s="287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</row>
    <row r="151" spans="3:49" ht="12" customHeight="1" thickBot="1" thickTop="1">
      <c r="C151" s="216" t="str">
        <f>AI171</f>
        <v>飛高佑哉</v>
      </c>
      <c r="D151" s="217" t="str">
        <f>AJ171</f>
        <v>羽撃隊</v>
      </c>
      <c r="E151" s="249" t="s">
        <v>29</v>
      </c>
      <c r="F151" s="250"/>
      <c r="G151" s="250"/>
      <c r="H151" s="251"/>
      <c r="I151" s="188">
        <v>21</v>
      </c>
      <c r="J151" s="189">
        <v>16</v>
      </c>
      <c r="K151" s="190">
        <v>21</v>
      </c>
      <c r="L151" s="92"/>
      <c r="M151" s="92"/>
      <c r="N151" s="92"/>
      <c r="O151" s="199"/>
      <c r="P151" s="86"/>
      <c r="Q151" s="204"/>
      <c r="R151" s="179"/>
      <c r="S151" s="179"/>
      <c r="T151" s="179"/>
      <c r="Z151" s="65"/>
      <c r="AA151" s="65"/>
      <c r="AB151" s="65"/>
      <c r="AC151" s="65"/>
      <c r="AD151" s="65"/>
      <c r="AE151" s="65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</row>
    <row r="152" spans="3:49" ht="12" customHeight="1" thickBot="1" thickTop="1">
      <c r="C152" s="210" t="str">
        <f>AI172</f>
        <v>加藤　翔</v>
      </c>
      <c r="D152" s="211" t="str">
        <f>AJ172</f>
        <v>羽撃隊</v>
      </c>
      <c r="E152" s="249"/>
      <c r="F152" s="250"/>
      <c r="G152" s="250"/>
      <c r="H152" s="251"/>
      <c r="I152" s="92"/>
      <c r="J152" s="92"/>
      <c r="K152" s="92"/>
      <c r="L152" s="162"/>
      <c r="M152" s="162"/>
      <c r="N152" s="162">
        <v>21</v>
      </c>
      <c r="O152" s="197">
        <v>21</v>
      </c>
      <c r="P152" s="206"/>
      <c r="Q152" s="207"/>
      <c r="R152" s="179"/>
      <c r="S152" s="179"/>
      <c r="T152" s="179"/>
      <c r="Z152" s="65"/>
      <c r="AA152" s="65"/>
      <c r="AB152" s="65"/>
      <c r="AC152" s="65"/>
      <c r="AD152" s="65"/>
      <c r="AE152" s="65"/>
      <c r="AF152" s="65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</row>
    <row r="153" spans="3:49" ht="12" customHeight="1" thickTop="1">
      <c r="C153" s="212" t="str">
        <f>C192</f>
        <v>安藤達也</v>
      </c>
      <c r="D153" s="213" t="str">
        <f>D192</f>
        <v>五郷ｸﾗﾌﾞ</v>
      </c>
      <c r="E153" s="243" t="s">
        <v>71</v>
      </c>
      <c r="F153" s="244"/>
      <c r="G153" s="244"/>
      <c r="H153" s="245"/>
      <c r="I153" s="161"/>
      <c r="J153" s="161"/>
      <c r="K153" s="161"/>
      <c r="L153" s="162"/>
      <c r="M153" s="162"/>
      <c r="N153" s="162">
        <v>19</v>
      </c>
      <c r="O153" s="163">
        <v>17</v>
      </c>
      <c r="P153" s="179"/>
      <c r="Q153" s="179"/>
      <c r="R153" s="179"/>
      <c r="S153" s="179"/>
      <c r="Z153" s="65"/>
      <c r="AA153" s="65"/>
      <c r="AB153" s="65"/>
      <c r="AC153" s="65"/>
      <c r="AD153" s="65"/>
      <c r="AE153" s="65"/>
      <c r="AF153" s="65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</row>
    <row r="154" spans="3:49" ht="12" customHeight="1" thickBot="1">
      <c r="C154" s="214" t="str">
        <f>C193</f>
        <v>資延昌也</v>
      </c>
      <c r="D154" s="215" t="str">
        <f>D193</f>
        <v>五郷ｸﾗﾌﾞ</v>
      </c>
      <c r="E154" s="246"/>
      <c r="F154" s="247"/>
      <c r="G154" s="247"/>
      <c r="H154" s="248"/>
      <c r="I154" s="129">
        <v>21</v>
      </c>
      <c r="J154" s="129">
        <v>16</v>
      </c>
      <c r="K154" s="123">
        <v>16</v>
      </c>
      <c r="L154" s="86"/>
      <c r="M154" s="86"/>
      <c r="N154" s="86"/>
      <c r="O154" s="124"/>
      <c r="Z154" s="65"/>
      <c r="AA154" s="65"/>
      <c r="AB154" s="65"/>
      <c r="AC154" s="65"/>
      <c r="AD154" s="65"/>
      <c r="AE154" s="65"/>
      <c r="AF154" s="65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</row>
    <row r="155" spans="3:49" ht="12" customHeight="1" thickBot="1" thickTop="1">
      <c r="C155" s="212" t="str">
        <f>AI195</f>
        <v>北村祐也</v>
      </c>
      <c r="D155" s="213" t="str">
        <f>AJ195</f>
        <v>ｻﾝﾀﾞｰｽﾞ</v>
      </c>
      <c r="E155" s="249" t="s">
        <v>36</v>
      </c>
      <c r="F155" s="250"/>
      <c r="G155" s="250"/>
      <c r="H155" s="251"/>
      <c r="I155" s="188">
        <v>13</v>
      </c>
      <c r="J155" s="189">
        <v>21</v>
      </c>
      <c r="K155" s="191" t="s">
        <v>389</v>
      </c>
      <c r="L155" s="173"/>
      <c r="M155" s="174"/>
      <c r="N155" s="175"/>
      <c r="O155" s="176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</row>
    <row r="156" spans="3:49" ht="12" customHeight="1" thickBot="1" thickTop="1">
      <c r="C156" s="214" t="str">
        <f>AI196</f>
        <v>高梨優紀</v>
      </c>
      <c r="D156" s="215" t="str">
        <f>AJ196</f>
        <v>ｻﾝﾀﾞｰｽﾞ</v>
      </c>
      <c r="E156" s="249"/>
      <c r="F156" s="250"/>
      <c r="G156" s="250"/>
      <c r="H156" s="251"/>
      <c r="I156" s="92"/>
      <c r="J156" s="92"/>
      <c r="K156" s="92">
        <v>21</v>
      </c>
      <c r="L156" s="162">
        <v>16</v>
      </c>
      <c r="M156" s="163">
        <v>14</v>
      </c>
      <c r="N156" s="177"/>
      <c r="O156" s="178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</row>
    <row r="157" spans="3:49" ht="12" customHeight="1" thickBot="1" thickTop="1">
      <c r="C157" s="216" t="str">
        <f>AI186</f>
        <v>久保貴稔</v>
      </c>
      <c r="D157" s="217" t="str">
        <f>AJ186</f>
        <v>Ｔ.Ｍ.Ｂ</v>
      </c>
      <c r="E157" s="243" t="s">
        <v>70</v>
      </c>
      <c r="F157" s="244"/>
      <c r="G157" s="244"/>
      <c r="H157" s="245"/>
      <c r="I157" s="188"/>
      <c r="J157" s="192"/>
      <c r="K157" s="192">
        <v>14</v>
      </c>
      <c r="L157" s="189">
        <v>21</v>
      </c>
      <c r="M157" s="198">
        <v>21</v>
      </c>
      <c r="N157" s="179"/>
      <c r="O157" s="179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</row>
    <row r="158" spans="3:49" ht="12" customHeight="1" thickTop="1">
      <c r="C158" s="218" t="str">
        <f>AI187</f>
        <v>三谷英司</v>
      </c>
      <c r="D158" s="219" t="str">
        <f>AJ187</f>
        <v>Ｔ.Ｍ.Ｂ</v>
      </c>
      <c r="E158" s="252"/>
      <c r="F158" s="253"/>
      <c r="G158" s="253"/>
      <c r="H158" s="254"/>
      <c r="I158" s="86"/>
      <c r="J158" s="86"/>
      <c r="K158" s="86"/>
      <c r="L158" s="86"/>
      <c r="M158" s="86"/>
      <c r="N158" s="179"/>
      <c r="O158" s="179"/>
      <c r="Z158" s="65"/>
      <c r="AA158" s="65"/>
      <c r="AB158" s="65"/>
      <c r="AC158" s="65"/>
      <c r="AD158" s="65"/>
      <c r="AE158" s="65"/>
      <c r="AF158" s="65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</row>
    <row r="159" spans="3:61" ht="3" customHeight="1" thickBot="1">
      <c r="C159" s="67"/>
      <c r="D159" s="71"/>
      <c r="E159" s="71"/>
      <c r="F159" s="71"/>
      <c r="G159" s="71"/>
      <c r="H159" s="71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121"/>
      <c r="T159" s="121"/>
      <c r="U159" s="121"/>
      <c r="V159" s="121"/>
      <c r="W159" s="121"/>
      <c r="X159" s="68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</row>
    <row r="160" spans="3:65" ht="9" customHeight="1">
      <c r="C160" s="255" t="s">
        <v>22</v>
      </c>
      <c r="D160" s="256"/>
      <c r="E160" s="259" t="str">
        <f>C162</f>
        <v>逢坂涼介</v>
      </c>
      <c r="F160" s="233"/>
      <c r="G160" s="233"/>
      <c r="H160" s="234"/>
      <c r="I160" s="232" t="str">
        <f>C165</f>
        <v>芝田英明</v>
      </c>
      <c r="J160" s="233"/>
      <c r="K160" s="233"/>
      <c r="L160" s="234"/>
      <c r="M160" s="232" t="str">
        <f>C168</f>
        <v>川元一弘</v>
      </c>
      <c r="N160" s="233"/>
      <c r="O160" s="233"/>
      <c r="P160" s="234"/>
      <c r="Q160" s="232" t="str">
        <f>C171</f>
        <v>安藤靖晃</v>
      </c>
      <c r="R160" s="233"/>
      <c r="S160" s="233"/>
      <c r="T160" s="260"/>
      <c r="U160" s="230" t="s">
        <v>0</v>
      </c>
      <c r="V160" s="261"/>
      <c r="W160" s="261"/>
      <c r="X160" s="231"/>
      <c r="Y160" s="9"/>
      <c r="Z160" s="305" t="s">
        <v>2</v>
      </c>
      <c r="AA160" s="307"/>
      <c r="AB160" s="305" t="s">
        <v>3</v>
      </c>
      <c r="AC160" s="306"/>
      <c r="AD160" s="307"/>
      <c r="AE160" s="305" t="s">
        <v>4</v>
      </c>
      <c r="AF160" s="306"/>
      <c r="AG160" s="307"/>
      <c r="AH160" s="64"/>
      <c r="AI160" s="255" t="s">
        <v>21</v>
      </c>
      <c r="AJ160" s="256"/>
      <c r="AK160" s="259" t="str">
        <f>AI162</f>
        <v>真鍋倫太郎</v>
      </c>
      <c r="AL160" s="233"/>
      <c r="AM160" s="233"/>
      <c r="AN160" s="234"/>
      <c r="AO160" s="232" t="str">
        <f>AI165</f>
        <v>真木誠</v>
      </c>
      <c r="AP160" s="233"/>
      <c r="AQ160" s="233"/>
      <c r="AR160" s="234"/>
      <c r="AS160" s="232" t="str">
        <f>AI168</f>
        <v>松原大貴</v>
      </c>
      <c r="AT160" s="233"/>
      <c r="AU160" s="233"/>
      <c r="AV160" s="234"/>
      <c r="AW160" s="232" t="str">
        <f>AI171</f>
        <v>飛高佑哉</v>
      </c>
      <c r="AX160" s="233"/>
      <c r="AY160" s="233"/>
      <c r="AZ160" s="260"/>
      <c r="BA160" s="230" t="s">
        <v>0</v>
      </c>
      <c r="BB160" s="261"/>
      <c r="BC160" s="261"/>
      <c r="BD160" s="231"/>
      <c r="BE160" s="9"/>
      <c r="BF160" s="305" t="s">
        <v>2</v>
      </c>
      <c r="BG160" s="307"/>
      <c r="BH160" s="305" t="s">
        <v>3</v>
      </c>
      <c r="BI160" s="306"/>
      <c r="BJ160" s="307"/>
      <c r="BK160" s="305" t="s">
        <v>4</v>
      </c>
      <c r="BL160" s="306"/>
      <c r="BM160" s="307"/>
    </row>
    <row r="161" spans="3:65" ht="9" customHeight="1" thickBot="1">
      <c r="C161" s="257"/>
      <c r="D161" s="258"/>
      <c r="E161" s="265" t="str">
        <f>C163</f>
        <v>河村颯万</v>
      </c>
      <c r="F161" s="236"/>
      <c r="G161" s="236"/>
      <c r="H161" s="237"/>
      <c r="I161" s="235" t="str">
        <f>C166</f>
        <v>篠原寛</v>
      </c>
      <c r="J161" s="236"/>
      <c r="K161" s="236"/>
      <c r="L161" s="237"/>
      <c r="M161" s="235" t="str">
        <f>C169</f>
        <v>佐田尾卓哉</v>
      </c>
      <c r="N161" s="236"/>
      <c r="O161" s="236"/>
      <c r="P161" s="237"/>
      <c r="Q161" s="235" t="str">
        <f>C172</f>
        <v>青木祐治</v>
      </c>
      <c r="R161" s="236"/>
      <c r="S161" s="236"/>
      <c r="T161" s="238"/>
      <c r="U161" s="239" t="s">
        <v>1</v>
      </c>
      <c r="V161" s="240"/>
      <c r="W161" s="240"/>
      <c r="X161" s="241"/>
      <c r="Y161" s="9"/>
      <c r="Z161" s="7" t="s">
        <v>5</v>
      </c>
      <c r="AA161" s="3" t="s">
        <v>6</v>
      </c>
      <c r="AB161" s="7" t="s">
        <v>40</v>
      </c>
      <c r="AC161" s="3" t="s">
        <v>7</v>
      </c>
      <c r="AD161" s="4" t="s">
        <v>8</v>
      </c>
      <c r="AE161" s="3" t="s">
        <v>40</v>
      </c>
      <c r="AF161" s="3" t="s">
        <v>7</v>
      </c>
      <c r="AG161" s="4" t="s">
        <v>8</v>
      </c>
      <c r="AH161" s="64"/>
      <c r="AI161" s="257"/>
      <c r="AJ161" s="258"/>
      <c r="AK161" s="265" t="str">
        <f>AI163</f>
        <v>内田大登</v>
      </c>
      <c r="AL161" s="236"/>
      <c r="AM161" s="236"/>
      <c r="AN161" s="237"/>
      <c r="AO161" s="235" t="str">
        <f>AI166</f>
        <v>藤原慎也</v>
      </c>
      <c r="AP161" s="236"/>
      <c r="AQ161" s="236"/>
      <c r="AR161" s="237"/>
      <c r="AS161" s="235" t="str">
        <f>AI169</f>
        <v>安藤寛太</v>
      </c>
      <c r="AT161" s="236"/>
      <c r="AU161" s="236"/>
      <c r="AV161" s="237"/>
      <c r="AW161" s="235" t="str">
        <f>AI172</f>
        <v>加藤　翔</v>
      </c>
      <c r="AX161" s="236"/>
      <c r="AY161" s="236"/>
      <c r="AZ161" s="238"/>
      <c r="BA161" s="239" t="s">
        <v>1</v>
      </c>
      <c r="BB161" s="240"/>
      <c r="BC161" s="240"/>
      <c r="BD161" s="241"/>
      <c r="BE161" s="9"/>
      <c r="BF161" s="7" t="s">
        <v>5</v>
      </c>
      <c r="BG161" s="3" t="s">
        <v>6</v>
      </c>
      <c r="BH161" s="7" t="s">
        <v>40</v>
      </c>
      <c r="BI161" s="3" t="s">
        <v>7</v>
      </c>
      <c r="BJ161" s="4" t="s">
        <v>8</v>
      </c>
      <c r="BK161" s="3" t="s">
        <v>40</v>
      </c>
      <c r="BL161" s="3" t="s">
        <v>7</v>
      </c>
      <c r="BM161" s="4" t="s">
        <v>8</v>
      </c>
    </row>
    <row r="162" spans="3:65" ht="9.75" customHeight="1">
      <c r="C162" s="107" t="s">
        <v>267</v>
      </c>
      <c r="D162" s="106" t="s">
        <v>210</v>
      </c>
      <c r="E162" s="296"/>
      <c r="F162" s="297"/>
      <c r="G162" s="297"/>
      <c r="H162" s="298"/>
      <c r="I162" s="33">
        <v>7</v>
      </c>
      <c r="J162" s="34" t="str">
        <f>IF(I162="","","-")</f>
        <v>-</v>
      </c>
      <c r="K162" s="35">
        <v>21</v>
      </c>
      <c r="L162" s="318" t="str">
        <f>IF(I162&lt;&gt;"",IF(I162&gt;K162,IF(I163&gt;K163,"○",IF(I164&gt;K164,"○","×")),IF(I163&gt;K163,IF(I164&gt;K164,"○","×"),"×")),"")</f>
        <v>×</v>
      </c>
      <c r="M162" s="33">
        <v>16</v>
      </c>
      <c r="N162" s="36" t="str">
        <f aca="true" t="shared" si="32" ref="N162:N167">IF(M162="","","-")</f>
        <v>-</v>
      </c>
      <c r="O162" s="37">
        <v>21</v>
      </c>
      <c r="P162" s="318" t="str">
        <f>IF(M162&lt;&gt;"",IF(M162&gt;O162,IF(M163&gt;O163,"○",IF(M164&gt;O164,"○","×")),IF(M163&gt;O163,IF(M164&gt;O164,"○","×"),"×")),"")</f>
        <v>×</v>
      </c>
      <c r="Q162" s="38">
        <v>12</v>
      </c>
      <c r="R162" s="36" t="str">
        <f aca="true" t="shared" si="33" ref="R162:R170">IF(Q162="","","-")</f>
        <v>-</v>
      </c>
      <c r="S162" s="35">
        <v>21</v>
      </c>
      <c r="T162" s="278" t="str">
        <f>IF(Q162&lt;&gt;"",IF(Q162&gt;S162,IF(Q163&gt;S163,"○",IF(Q164&gt;S164,"○","×")),IF(Q163&gt;S163,IF(Q164&gt;S164,"○","×"),"×")),"")</f>
        <v>○</v>
      </c>
      <c r="U162" s="280" t="s">
        <v>38</v>
      </c>
      <c r="V162" s="281"/>
      <c r="W162" s="281"/>
      <c r="X162" s="282"/>
      <c r="Y162" s="9"/>
      <c r="Z162" s="18"/>
      <c r="AA162" s="19"/>
      <c r="AB162" s="8"/>
      <c r="AC162" s="6"/>
      <c r="AD162" s="12"/>
      <c r="AE162" s="19"/>
      <c r="AF162" s="19"/>
      <c r="AG162" s="20"/>
      <c r="AH162" s="64"/>
      <c r="AI162" s="107" t="s">
        <v>231</v>
      </c>
      <c r="AJ162" s="106" t="s">
        <v>187</v>
      </c>
      <c r="AK162" s="296"/>
      <c r="AL162" s="297"/>
      <c r="AM162" s="297"/>
      <c r="AN162" s="298"/>
      <c r="AO162" s="33">
        <v>12</v>
      </c>
      <c r="AP162" s="34" t="str">
        <f>IF(AO162="","","-")</f>
        <v>-</v>
      </c>
      <c r="AQ162" s="35">
        <v>21</v>
      </c>
      <c r="AR162" s="318" t="str">
        <f>IF(AO162&lt;&gt;"",IF(AO162&gt;AQ162,IF(AO163&gt;AQ163,"○",IF(AO164&gt;AQ164,"○","×")),IF(AO163&gt;AQ163,IF(AO164&gt;AQ164,"○","×"),"×")),"")</f>
        <v>×</v>
      </c>
      <c r="AS162" s="33">
        <v>11</v>
      </c>
      <c r="AT162" s="36" t="str">
        <f aca="true" t="shared" si="34" ref="AT162:AT167">IF(AS162="","","-")</f>
        <v>-</v>
      </c>
      <c r="AU162" s="37">
        <v>21</v>
      </c>
      <c r="AV162" s="318" t="str">
        <f>IF(AS162&lt;&gt;"",IF(AS162&gt;AU162,IF(AS163&gt;AU163,"○",IF(AS164&gt;AU164,"○","×")),IF(AS163&gt;AU163,IF(AS164&gt;AU164,"○","×"),"×")),"")</f>
        <v>×</v>
      </c>
      <c r="AW162" s="38">
        <v>12</v>
      </c>
      <c r="AX162" s="36" t="str">
        <f aca="true" t="shared" si="35" ref="AX162:AX170">IF(AW162="","","-")</f>
        <v>-</v>
      </c>
      <c r="AY162" s="35">
        <v>21</v>
      </c>
      <c r="AZ162" s="278" t="str">
        <f>IF(AW162&lt;&gt;"",IF(AW162&gt;AY162,IF(AW163&gt;AY163,"○",IF(AW164&gt;AY164,"○","×")),IF(AW163&gt;AY163,IF(AW164&gt;AY164,"○","×"),"×")),"")</f>
        <v>×</v>
      </c>
      <c r="BA162" s="280" t="s">
        <v>385</v>
      </c>
      <c r="BB162" s="281"/>
      <c r="BC162" s="281"/>
      <c r="BD162" s="282"/>
      <c r="BE162" s="9"/>
      <c r="BF162" s="18"/>
      <c r="BG162" s="19"/>
      <c r="BH162" s="8"/>
      <c r="BI162" s="6"/>
      <c r="BJ162" s="12"/>
      <c r="BK162" s="19"/>
      <c r="BL162" s="19"/>
      <c r="BM162" s="20"/>
    </row>
    <row r="163" spans="3:65" ht="9.75" customHeight="1">
      <c r="C163" s="99" t="s">
        <v>268</v>
      </c>
      <c r="D163" s="105" t="s">
        <v>210</v>
      </c>
      <c r="E163" s="299"/>
      <c r="F163" s="300"/>
      <c r="G163" s="300"/>
      <c r="H163" s="301"/>
      <c r="I163" s="33">
        <v>10</v>
      </c>
      <c r="J163" s="34" t="str">
        <f>IF(I163="","","-")</f>
        <v>-</v>
      </c>
      <c r="K163" s="39">
        <v>21</v>
      </c>
      <c r="L163" s="319"/>
      <c r="M163" s="33">
        <v>11</v>
      </c>
      <c r="N163" s="34" t="str">
        <f t="shared" si="32"/>
        <v>-</v>
      </c>
      <c r="O163" s="35">
        <v>21</v>
      </c>
      <c r="P163" s="319"/>
      <c r="Q163" s="33">
        <v>21</v>
      </c>
      <c r="R163" s="34" t="str">
        <f t="shared" si="33"/>
        <v>-</v>
      </c>
      <c r="S163" s="35">
        <v>12</v>
      </c>
      <c r="T163" s="279"/>
      <c r="U163" s="283"/>
      <c r="V163" s="284"/>
      <c r="W163" s="284"/>
      <c r="X163" s="285"/>
      <c r="Y163" s="9"/>
      <c r="Z163" s="18">
        <f>COUNTIF(E162:T164,"○")</f>
        <v>1</v>
      </c>
      <c r="AA163" s="19">
        <f>COUNTIF(E162:T164,"×")</f>
        <v>2</v>
      </c>
      <c r="AB163" s="14">
        <f>(IF((E162&gt;G162),1,0))+(IF((E163&gt;G163),1,0))+(IF((E164&gt;G164),1,0))+(IF((I162&gt;K162),1,0))+(IF((I163&gt;K163),1,0))+(IF((I164&gt;K164),1,0))+(IF((M162&gt;O162),1,0))+(IF((M163&gt;O163),1,0))+(IF((M164&gt;O164),1,0))+(IF((Q162&gt;S162),1,0))+(IF((Q163&gt;S163),1,0))+(IF((Q164&gt;S164),1,0))</f>
        <v>2</v>
      </c>
      <c r="AC163" s="15">
        <f>(IF((E162&lt;G162),1,0))+(IF((E163&lt;G163),1,0))+(IF((E164&lt;G164),1,0))+(IF((I162&lt;K162),1,0))+(IF((I163&lt;K163),1,0))+(IF((I164&lt;K164),1,0))+(IF((M162&lt;O162),1,0))+(IF((M163&lt;O163),1,0))+(IF((M164&lt;O164),1,0))+(IF((Q162&lt;S162),1,0))+(IF((Q163&lt;S163),1,0))+(IF((Q164&lt;S164),1,0))</f>
        <v>5</v>
      </c>
      <c r="AD163" s="16">
        <f>AB163-AC163</f>
        <v>-3</v>
      </c>
      <c r="AE163" s="19">
        <f>SUM(E162:E164,I162:I164,M162:M164,Q162:Q164)</f>
        <v>98</v>
      </c>
      <c r="AF163" s="19">
        <f>SUM(G162:G164,K162:K164,O162:O164,S162:S164)</f>
        <v>136</v>
      </c>
      <c r="AG163" s="20">
        <f>AE163-AF163</f>
        <v>-38</v>
      </c>
      <c r="AH163" s="64"/>
      <c r="AI163" s="99" t="s">
        <v>232</v>
      </c>
      <c r="AJ163" s="105" t="s">
        <v>187</v>
      </c>
      <c r="AK163" s="299"/>
      <c r="AL163" s="300"/>
      <c r="AM163" s="300"/>
      <c r="AN163" s="301"/>
      <c r="AO163" s="33">
        <v>10</v>
      </c>
      <c r="AP163" s="34" t="str">
        <f>IF(AO163="","","-")</f>
        <v>-</v>
      </c>
      <c r="AQ163" s="39">
        <v>21</v>
      </c>
      <c r="AR163" s="319"/>
      <c r="AS163" s="33">
        <v>18</v>
      </c>
      <c r="AT163" s="34" t="str">
        <f t="shared" si="34"/>
        <v>-</v>
      </c>
      <c r="AU163" s="35">
        <v>21</v>
      </c>
      <c r="AV163" s="319"/>
      <c r="AW163" s="33">
        <v>13</v>
      </c>
      <c r="AX163" s="34" t="str">
        <f t="shared" si="35"/>
        <v>-</v>
      </c>
      <c r="AY163" s="35">
        <v>21</v>
      </c>
      <c r="AZ163" s="279"/>
      <c r="BA163" s="283"/>
      <c r="BB163" s="284"/>
      <c r="BC163" s="284"/>
      <c r="BD163" s="285"/>
      <c r="BE163" s="9"/>
      <c r="BF163" s="18">
        <f>COUNTIF(AK162:AZ164,"○")</f>
        <v>0</v>
      </c>
      <c r="BG163" s="19">
        <f>COUNTIF(AK162:AZ164,"×")</f>
        <v>3</v>
      </c>
      <c r="BH163" s="14">
        <f>(IF((AK162&gt;AM162),1,0))+(IF((AK163&gt;AM163),1,0))+(IF((AK164&gt;AM164),1,0))+(IF((AO162&gt;AQ162),1,0))+(IF((AO163&gt;AQ163),1,0))+(IF((AO164&gt;AQ164),1,0))+(IF((AS162&gt;AU162),1,0))+(IF((AS163&gt;AU163),1,0))+(IF((AS164&gt;AU164),1,0))+(IF((AW162&gt;AY162),1,0))+(IF((AW163&gt;AY163),1,0))+(IF((AW164&gt;AY164),1,0))</f>
        <v>0</v>
      </c>
      <c r="BI163" s="15">
        <f>(IF((AK162&lt;AM162),1,0))+(IF((AK163&lt;AM163),1,0))+(IF((AK164&lt;AM164),1,0))+(IF((AO162&lt;AQ162),1,0))+(IF((AO163&lt;AQ163),1,0))+(IF((AO164&lt;AQ164),1,0))+(IF((AS162&lt;AU162),1,0))+(IF((AS163&lt;AU163),1,0))+(IF((AS164&lt;AU164),1,0))+(IF((AW162&lt;AY162),1,0))+(IF((AW163&lt;AY163),1,0))+(IF((AW164&lt;AY164),1,0))</f>
        <v>6</v>
      </c>
      <c r="BJ163" s="16">
        <f>BH163-BI163</f>
        <v>-6</v>
      </c>
      <c r="BK163" s="19">
        <f>SUM(AK162:AK164,AO162:AO164,AS162:AS164,AW162:AW164)</f>
        <v>76</v>
      </c>
      <c r="BL163" s="19">
        <f>SUM(AM162:AM164,AQ162:AQ164,AU162:AU164,AY162:AY164)</f>
        <v>126</v>
      </c>
      <c r="BM163" s="20">
        <f>BK163-BL163</f>
        <v>-50</v>
      </c>
    </row>
    <row r="164" spans="3:65" ht="9.75" customHeight="1">
      <c r="C164" s="99"/>
      <c r="D164" s="104" t="s">
        <v>319</v>
      </c>
      <c r="E164" s="302"/>
      <c r="F164" s="303"/>
      <c r="G164" s="303"/>
      <c r="H164" s="304"/>
      <c r="I164" s="40"/>
      <c r="J164" s="34">
        <f>IF(I164="","","-")</f>
      </c>
      <c r="K164" s="41"/>
      <c r="L164" s="320"/>
      <c r="M164" s="40"/>
      <c r="N164" s="42">
        <f t="shared" si="32"/>
      </c>
      <c r="O164" s="41"/>
      <c r="P164" s="319"/>
      <c r="Q164" s="40">
        <v>21</v>
      </c>
      <c r="R164" s="42" t="str">
        <f t="shared" si="33"/>
        <v>-</v>
      </c>
      <c r="S164" s="41">
        <v>19</v>
      </c>
      <c r="T164" s="279"/>
      <c r="U164" s="220">
        <f>Z163</f>
        <v>1</v>
      </c>
      <c r="V164" s="221" t="s">
        <v>9</v>
      </c>
      <c r="W164" s="221">
        <f>AA163</f>
        <v>2</v>
      </c>
      <c r="X164" s="222" t="s">
        <v>6</v>
      </c>
      <c r="Y164" s="9"/>
      <c r="Z164" s="18"/>
      <c r="AA164" s="19"/>
      <c r="AB164" s="18"/>
      <c r="AC164" s="19"/>
      <c r="AD164" s="20"/>
      <c r="AE164" s="19"/>
      <c r="AF164" s="19"/>
      <c r="AG164" s="20"/>
      <c r="AH164" s="64"/>
      <c r="AI164" s="99"/>
      <c r="AJ164" s="104" t="s">
        <v>319</v>
      </c>
      <c r="AK164" s="302"/>
      <c r="AL164" s="303"/>
      <c r="AM164" s="303"/>
      <c r="AN164" s="304"/>
      <c r="AO164" s="40"/>
      <c r="AP164" s="34">
        <f>IF(AO164="","","-")</f>
      </c>
      <c r="AQ164" s="41"/>
      <c r="AR164" s="320"/>
      <c r="AS164" s="40"/>
      <c r="AT164" s="42">
        <f t="shared" si="34"/>
      </c>
      <c r="AU164" s="41"/>
      <c r="AV164" s="319"/>
      <c r="AW164" s="40"/>
      <c r="AX164" s="42">
        <f t="shared" si="35"/>
      </c>
      <c r="AY164" s="41"/>
      <c r="AZ164" s="279"/>
      <c r="BA164" s="220">
        <f>BF163</f>
        <v>0</v>
      </c>
      <c r="BB164" s="221" t="s">
        <v>9</v>
      </c>
      <c r="BC164" s="221">
        <f>BG163</f>
        <v>3</v>
      </c>
      <c r="BD164" s="222" t="s">
        <v>6</v>
      </c>
      <c r="BE164" s="9"/>
      <c r="BF164" s="18"/>
      <c r="BG164" s="19"/>
      <c r="BH164" s="18"/>
      <c r="BI164" s="19"/>
      <c r="BJ164" s="20"/>
      <c r="BK164" s="19"/>
      <c r="BL164" s="19"/>
      <c r="BM164" s="20"/>
    </row>
    <row r="165" spans="3:65" ht="9.75" customHeight="1">
      <c r="C165" s="103" t="s">
        <v>257</v>
      </c>
      <c r="D165" s="100" t="s">
        <v>308</v>
      </c>
      <c r="E165" s="43">
        <f>IF(K162="","",K162)</f>
        <v>21</v>
      </c>
      <c r="F165" s="34" t="str">
        <f aca="true" t="shared" si="36" ref="F165:F173">IF(E165="","","-")</f>
        <v>-</v>
      </c>
      <c r="G165" s="1">
        <f>IF(I162="","",I162)</f>
        <v>7</v>
      </c>
      <c r="H165" s="293" t="str">
        <f>IF(L162="","",IF(L162="○","×",IF(L162="×","○")))</f>
        <v>○</v>
      </c>
      <c r="I165" s="321"/>
      <c r="J165" s="322"/>
      <c r="K165" s="322"/>
      <c r="L165" s="333"/>
      <c r="M165" s="33">
        <v>21</v>
      </c>
      <c r="N165" s="34" t="str">
        <f t="shared" si="32"/>
        <v>-</v>
      </c>
      <c r="O165" s="35">
        <v>10</v>
      </c>
      <c r="P165" s="329" t="str">
        <f>IF(M165&lt;&gt;"",IF(M165&gt;O165,IF(M166&gt;O166,"○",IF(M167&gt;O167,"○","×")),IF(M166&gt;O166,IF(M167&gt;O167,"○","×"),"×")),"")</f>
        <v>○</v>
      </c>
      <c r="Q165" s="33">
        <v>21</v>
      </c>
      <c r="R165" s="34" t="str">
        <f t="shared" si="33"/>
        <v>-</v>
      </c>
      <c r="S165" s="35">
        <v>5</v>
      </c>
      <c r="T165" s="330" t="str">
        <f>IF(Q165&lt;&gt;"",IF(Q165&gt;S165,IF(Q166&gt;S166,"○",IF(Q167&gt;S167,"○","×")),IF(Q166&gt;S166,IF(Q167&gt;S167,"○","×"),"×")),"")</f>
        <v>○</v>
      </c>
      <c r="U165" s="335" t="s">
        <v>39</v>
      </c>
      <c r="V165" s="336"/>
      <c r="W165" s="336"/>
      <c r="X165" s="337"/>
      <c r="Y165" s="9"/>
      <c r="Z165" s="8"/>
      <c r="AA165" s="6"/>
      <c r="AB165" s="8"/>
      <c r="AC165" s="6"/>
      <c r="AD165" s="12"/>
      <c r="AE165" s="6"/>
      <c r="AF165" s="6"/>
      <c r="AG165" s="12"/>
      <c r="AH165" s="64"/>
      <c r="AI165" s="103" t="s">
        <v>235</v>
      </c>
      <c r="AJ165" s="100" t="s">
        <v>295</v>
      </c>
      <c r="AK165" s="43">
        <f>IF(AQ162="","",AQ162)</f>
        <v>21</v>
      </c>
      <c r="AL165" s="34" t="str">
        <f aca="true" t="shared" si="37" ref="AL165:AL173">IF(AK165="","","-")</f>
        <v>-</v>
      </c>
      <c r="AM165" s="1">
        <f>IF(AO162="","",AO162)</f>
        <v>12</v>
      </c>
      <c r="AN165" s="293" t="str">
        <f>IF(AR162="","",IF(AR162="○","×",IF(AR162="×","○")))</f>
        <v>○</v>
      </c>
      <c r="AO165" s="321"/>
      <c r="AP165" s="322"/>
      <c r="AQ165" s="322"/>
      <c r="AR165" s="333"/>
      <c r="AS165" s="33">
        <v>14</v>
      </c>
      <c r="AT165" s="34" t="str">
        <f t="shared" si="34"/>
        <v>-</v>
      </c>
      <c r="AU165" s="35">
        <v>21</v>
      </c>
      <c r="AV165" s="329" t="str">
        <f>IF(AS165&lt;&gt;"",IF(AS165&gt;AU165,IF(AS166&gt;AU166,"○",IF(AS167&gt;AU167,"○","×")),IF(AS166&gt;AU166,IF(AS167&gt;AU167,"○","×"),"×")),"")</f>
        <v>○</v>
      </c>
      <c r="AW165" s="33">
        <v>11</v>
      </c>
      <c r="AX165" s="34" t="str">
        <f t="shared" si="35"/>
        <v>-</v>
      </c>
      <c r="AY165" s="35">
        <v>21</v>
      </c>
      <c r="AZ165" s="330" t="str">
        <f>IF(AW165&lt;&gt;"",IF(AW165&gt;AY165,IF(AW166&gt;AY166,"○",IF(AW167&gt;AY167,"○","×")),IF(AW166&gt;AY166,IF(AW167&gt;AY167,"○","×"),"×")),"")</f>
        <v>×</v>
      </c>
      <c r="BA165" s="335" t="s">
        <v>384</v>
      </c>
      <c r="BB165" s="336"/>
      <c r="BC165" s="336"/>
      <c r="BD165" s="337"/>
      <c r="BE165" s="9"/>
      <c r="BF165" s="8"/>
      <c r="BG165" s="6"/>
      <c r="BH165" s="8"/>
      <c r="BI165" s="6"/>
      <c r="BJ165" s="12"/>
      <c r="BK165" s="6"/>
      <c r="BL165" s="6"/>
      <c r="BM165" s="12"/>
    </row>
    <row r="166" spans="3:65" ht="9.75" customHeight="1">
      <c r="C166" s="99" t="s">
        <v>258</v>
      </c>
      <c r="D166" s="98" t="s">
        <v>308</v>
      </c>
      <c r="E166" s="43">
        <f>IF(K163="","",K163)</f>
        <v>21</v>
      </c>
      <c r="F166" s="34" t="str">
        <f t="shared" si="36"/>
        <v>-</v>
      </c>
      <c r="G166" s="1">
        <f>IF(I163="","",I163)</f>
        <v>10</v>
      </c>
      <c r="H166" s="294" t="str">
        <f>IF(J163="","",J163)</f>
        <v>-</v>
      </c>
      <c r="I166" s="324"/>
      <c r="J166" s="300"/>
      <c r="K166" s="300"/>
      <c r="L166" s="301"/>
      <c r="M166" s="33">
        <v>21</v>
      </c>
      <c r="N166" s="34" t="str">
        <f t="shared" si="32"/>
        <v>-</v>
      </c>
      <c r="O166" s="35">
        <v>15</v>
      </c>
      <c r="P166" s="319"/>
      <c r="Q166" s="33">
        <v>21</v>
      </c>
      <c r="R166" s="34" t="str">
        <f t="shared" si="33"/>
        <v>-</v>
      </c>
      <c r="S166" s="35">
        <v>9</v>
      </c>
      <c r="T166" s="279"/>
      <c r="U166" s="283"/>
      <c r="V166" s="284"/>
      <c r="W166" s="284"/>
      <c r="X166" s="285"/>
      <c r="Y166" s="9"/>
      <c r="Z166" s="18">
        <f>COUNTIF(E165:T167,"○")</f>
        <v>3</v>
      </c>
      <c r="AA166" s="19">
        <f>COUNTIF(E165:T167,"×")</f>
        <v>0</v>
      </c>
      <c r="AB166" s="14">
        <f>(IF((E165&gt;G165),1,0))+(IF((E166&gt;G166),1,0))+(IF((E167&gt;G167),1,0))+(IF((I165&gt;K165),1,0))+(IF((I166&gt;K166),1,0))+(IF((I167&gt;K167),1,0))+(IF((M165&gt;O165),1,0))+(IF((M166&gt;O166),1,0))+(IF((M167&gt;O167),1,0))+(IF((Q165&gt;S165),1,0))+(IF((Q166&gt;S166),1,0))+(IF((Q167&gt;S167),1,0))</f>
        <v>6</v>
      </c>
      <c r="AC166" s="15">
        <f>(IF((E165&lt;G165),1,0))+(IF((E166&lt;G166),1,0))+(IF((E167&lt;G167),1,0))+(IF((I165&lt;K165),1,0))+(IF((I166&lt;K166),1,0))+(IF((I167&lt;K167),1,0))+(IF((M165&lt;O165),1,0))+(IF((M166&lt;O166),1,0))+(IF((M167&lt;O167),1,0))+(IF((Q165&lt;S165),1,0))+(IF((Q166&lt;S166),1,0))+(IF((Q167&lt;S167),1,0))</f>
        <v>0</v>
      </c>
      <c r="AD166" s="16">
        <f>AB166-AC166</f>
        <v>6</v>
      </c>
      <c r="AE166" s="19">
        <f>SUM(E165:E167,I165:I167,M165:M167,Q165:Q167)</f>
        <v>126</v>
      </c>
      <c r="AF166" s="19">
        <f>SUM(G165:G167,K165:K167,O165:O167,S165:S167)</f>
        <v>56</v>
      </c>
      <c r="AG166" s="20">
        <f>AE166-AF166</f>
        <v>70</v>
      </c>
      <c r="AH166" s="64"/>
      <c r="AI166" s="99" t="s">
        <v>236</v>
      </c>
      <c r="AJ166" s="98" t="s">
        <v>295</v>
      </c>
      <c r="AK166" s="43">
        <f>IF(AQ163="","",AQ163)</f>
        <v>21</v>
      </c>
      <c r="AL166" s="34" t="str">
        <f t="shared" si="37"/>
        <v>-</v>
      </c>
      <c r="AM166" s="1">
        <f>IF(AO163="","",AO163)</f>
        <v>10</v>
      </c>
      <c r="AN166" s="294" t="str">
        <f>IF(AP163="","",AP163)</f>
        <v>-</v>
      </c>
      <c r="AO166" s="324"/>
      <c r="AP166" s="300"/>
      <c r="AQ166" s="300"/>
      <c r="AR166" s="301"/>
      <c r="AS166" s="33">
        <v>21</v>
      </c>
      <c r="AT166" s="34" t="str">
        <f t="shared" si="34"/>
        <v>-</v>
      </c>
      <c r="AU166" s="35">
        <v>11</v>
      </c>
      <c r="AV166" s="319"/>
      <c r="AW166" s="33">
        <v>16</v>
      </c>
      <c r="AX166" s="34" t="str">
        <f t="shared" si="35"/>
        <v>-</v>
      </c>
      <c r="AY166" s="35">
        <v>21</v>
      </c>
      <c r="AZ166" s="279"/>
      <c r="BA166" s="283"/>
      <c r="BB166" s="284"/>
      <c r="BC166" s="284"/>
      <c r="BD166" s="285"/>
      <c r="BE166" s="9"/>
      <c r="BF166" s="18">
        <f>COUNTIF(AK165:AZ167,"○")</f>
        <v>2</v>
      </c>
      <c r="BG166" s="19">
        <f>COUNTIF(AK165:AZ167,"×")</f>
        <v>1</v>
      </c>
      <c r="BH166" s="14">
        <f>(IF((AK165&gt;AM165),1,0))+(IF((AK166&gt;AM166),1,0))+(IF((AK167&gt;AM167),1,0))+(IF((AO165&gt;AQ165),1,0))+(IF((AO166&gt;AQ166),1,0))+(IF((AO167&gt;AQ167),1,0))+(IF((AS165&gt;AU165),1,0))+(IF((AS166&gt;AU166),1,0))+(IF((AS167&gt;AU167),1,0))+(IF((AW165&gt;AY165),1,0))+(IF((AW166&gt;AY166),1,0))+(IF((AW167&gt;AY167),1,0))</f>
        <v>4</v>
      </c>
      <c r="BI166" s="15">
        <f>(IF((AK165&lt;AM165),1,0))+(IF((AK166&lt;AM166),1,0))+(IF((AK167&lt;AM167),1,0))+(IF((AO165&lt;AQ165),1,0))+(IF((AO166&lt;AQ166),1,0))+(IF((AO167&lt;AQ167),1,0))+(IF((AS165&lt;AU165),1,0))+(IF((AS166&lt;AU166),1,0))+(IF((AS167&lt;AU167),1,0))+(IF((AW165&lt;AY165),1,0))+(IF((AW166&lt;AY166),1,0))+(IF((AW167&lt;AY167),1,0))</f>
        <v>3</v>
      </c>
      <c r="BJ166" s="16">
        <f>BH166-BI166</f>
        <v>1</v>
      </c>
      <c r="BK166" s="19">
        <f>SUM(AK165:AK167,AO165:AO167,AS165:AS167,AW165:AW167)</f>
        <v>125</v>
      </c>
      <c r="BL166" s="19">
        <f>SUM(AM165:AM167,AQ165:AQ167,AU165:AU167,AY165:AY167)</f>
        <v>113</v>
      </c>
      <c r="BM166" s="20">
        <f>BK166-BL166</f>
        <v>12</v>
      </c>
    </row>
    <row r="167" spans="3:65" ht="9.75" customHeight="1">
      <c r="C167" s="102"/>
      <c r="D167" s="101" t="s">
        <v>136</v>
      </c>
      <c r="E167" s="44">
        <f>IF(K164="","",K164)</f>
      </c>
      <c r="F167" s="34">
        <f t="shared" si="36"/>
      </c>
      <c r="G167" s="45">
        <f>IF(I164="","",I164)</f>
      </c>
      <c r="H167" s="295">
        <f>IF(J164="","",J164)</f>
      </c>
      <c r="I167" s="334"/>
      <c r="J167" s="303"/>
      <c r="K167" s="303"/>
      <c r="L167" s="304"/>
      <c r="M167" s="40"/>
      <c r="N167" s="34">
        <f t="shared" si="32"/>
      </c>
      <c r="O167" s="41"/>
      <c r="P167" s="320"/>
      <c r="Q167" s="40"/>
      <c r="R167" s="42">
        <f t="shared" si="33"/>
      </c>
      <c r="S167" s="41"/>
      <c r="T167" s="331"/>
      <c r="U167" s="220">
        <f>Z166</f>
        <v>3</v>
      </c>
      <c r="V167" s="221" t="s">
        <v>9</v>
      </c>
      <c r="W167" s="221">
        <f>AA166</f>
        <v>0</v>
      </c>
      <c r="X167" s="222" t="s">
        <v>6</v>
      </c>
      <c r="Y167" s="9"/>
      <c r="Z167" s="26"/>
      <c r="AA167" s="27"/>
      <c r="AB167" s="26"/>
      <c r="AC167" s="27"/>
      <c r="AD167" s="28"/>
      <c r="AE167" s="27"/>
      <c r="AF167" s="27"/>
      <c r="AG167" s="28"/>
      <c r="AH167" s="64"/>
      <c r="AI167" s="102"/>
      <c r="AJ167" s="101" t="s">
        <v>319</v>
      </c>
      <c r="AK167" s="44">
        <f>IF(AQ164="","",AQ164)</f>
      </c>
      <c r="AL167" s="34">
        <f t="shared" si="37"/>
      </c>
      <c r="AM167" s="45">
        <f>IF(AO164="","",AO164)</f>
      </c>
      <c r="AN167" s="295">
        <f>IF(AP164="","",AP164)</f>
      </c>
      <c r="AO167" s="334"/>
      <c r="AP167" s="303"/>
      <c r="AQ167" s="303"/>
      <c r="AR167" s="304"/>
      <c r="AS167" s="40">
        <v>21</v>
      </c>
      <c r="AT167" s="34" t="str">
        <f t="shared" si="34"/>
        <v>-</v>
      </c>
      <c r="AU167" s="41">
        <v>17</v>
      </c>
      <c r="AV167" s="320"/>
      <c r="AW167" s="40"/>
      <c r="AX167" s="42">
        <f t="shared" si="35"/>
      </c>
      <c r="AY167" s="41"/>
      <c r="AZ167" s="331"/>
      <c r="BA167" s="220">
        <f>BF166</f>
        <v>2</v>
      </c>
      <c r="BB167" s="221" t="s">
        <v>9</v>
      </c>
      <c r="BC167" s="221">
        <f>BG166</f>
        <v>1</v>
      </c>
      <c r="BD167" s="222" t="s">
        <v>6</v>
      </c>
      <c r="BE167" s="9"/>
      <c r="BF167" s="26"/>
      <c r="BG167" s="27"/>
      <c r="BH167" s="26"/>
      <c r="BI167" s="27"/>
      <c r="BJ167" s="28"/>
      <c r="BK167" s="27"/>
      <c r="BL167" s="27"/>
      <c r="BM167" s="28"/>
    </row>
    <row r="168" spans="3:65" ht="9.75" customHeight="1">
      <c r="C168" s="103" t="s">
        <v>227</v>
      </c>
      <c r="D168" s="100" t="s">
        <v>137</v>
      </c>
      <c r="E168" s="43">
        <f>IF(O162="","",O162)</f>
        <v>21</v>
      </c>
      <c r="F168" s="46" t="str">
        <f t="shared" si="36"/>
        <v>-</v>
      </c>
      <c r="G168" s="1">
        <f>IF(M162="","",M162)</f>
        <v>16</v>
      </c>
      <c r="H168" s="293" t="str">
        <f>IF(P162="","",IF(P162="○","×",IF(P162="×","○")))</f>
        <v>○</v>
      </c>
      <c r="I168" s="47">
        <f>IF(O165="","",O165)</f>
        <v>10</v>
      </c>
      <c r="J168" s="34" t="str">
        <f aca="true" t="shared" si="38" ref="J168:J173">IF(I168="","","-")</f>
        <v>-</v>
      </c>
      <c r="K168" s="1">
        <f>IF(M165="","",M165)</f>
        <v>21</v>
      </c>
      <c r="L168" s="293" t="str">
        <f>IF(P165="","",IF(P165="○","×",IF(P165="×","○")))</f>
        <v>×</v>
      </c>
      <c r="M168" s="321"/>
      <c r="N168" s="322"/>
      <c r="O168" s="322"/>
      <c r="P168" s="333"/>
      <c r="Q168" s="33">
        <v>21</v>
      </c>
      <c r="R168" s="34" t="str">
        <f t="shared" si="33"/>
        <v>-</v>
      </c>
      <c r="S168" s="35">
        <v>11</v>
      </c>
      <c r="T168" s="279" t="str">
        <f>IF(Q168&lt;&gt;"",IF(Q168&gt;S168,IF(Q169&gt;S169,"○",IF(Q170&gt;S170,"○","×")),IF(Q169&gt;S169,IF(Q170&gt;S170,"○","×"),"×")),"")</f>
        <v>○</v>
      </c>
      <c r="U168" s="335" t="s">
        <v>384</v>
      </c>
      <c r="V168" s="336"/>
      <c r="W168" s="336"/>
      <c r="X168" s="337"/>
      <c r="Y168" s="9"/>
      <c r="Z168" s="18"/>
      <c r="AA168" s="19"/>
      <c r="AB168" s="18"/>
      <c r="AC168" s="19"/>
      <c r="AD168" s="20"/>
      <c r="AE168" s="19"/>
      <c r="AF168" s="19"/>
      <c r="AG168" s="20"/>
      <c r="AH168" s="64"/>
      <c r="AI168" s="103" t="s">
        <v>261</v>
      </c>
      <c r="AJ168" s="100" t="s">
        <v>210</v>
      </c>
      <c r="AK168" s="43">
        <f>IF(AU162="","",AU162)</f>
        <v>21</v>
      </c>
      <c r="AL168" s="46" t="str">
        <f t="shared" si="37"/>
        <v>-</v>
      </c>
      <c r="AM168" s="1">
        <f>IF(AS162="","",AS162)</f>
        <v>11</v>
      </c>
      <c r="AN168" s="293" t="str">
        <f>IF(AV162="","",IF(AV162="○","×",IF(AV162="×","○")))</f>
        <v>○</v>
      </c>
      <c r="AO168" s="47">
        <f>IF(AU165="","",AU165)</f>
        <v>21</v>
      </c>
      <c r="AP168" s="34" t="str">
        <f aca="true" t="shared" si="39" ref="AP168:AP173">IF(AO168="","","-")</f>
        <v>-</v>
      </c>
      <c r="AQ168" s="1">
        <f>IF(AS165="","",AS165)</f>
        <v>14</v>
      </c>
      <c r="AR168" s="293" t="str">
        <f>IF(AV165="","",IF(AV165="○","×",IF(AV165="×","○")))</f>
        <v>×</v>
      </c>
      <c r="AS168" s="321"/>
      <c r="AT168" s="322"/>
      <c r="AU168" s="322"/>
      <c r="AV168" s="333"/>
      <c r="AW168" s="33">
        <v>15</v>
      </c>
      <c r="AX168" s="34" t="str">
        <f t="shared" si="35"/>
        <v>-</v>
      </c>
      <c r="AY168" s="35">
        <v>21</v>
      </c>
      <c r="AZ168" s="279" t="str">
        <f>IF(AW168&lt;&gt;"",IF(AW168&gt;AY168,IF(AW169&gt;AY169,"○",IF(AW170&gt;AY170,"○","×")),IF(AW169&gt;AY169,IF(AW170&gt;AY170,"○","×"),"×")),"")</f>
        <v>×</v>
      </c>
      <c r="BA168" s="335" t="s">
        <v>387</v>
      </c>
      <c r="BB168" s="336"/>
      <c r="BC168" s="336"/>
      <c r="BD168" s="337"/>
      <c r="BE168" s="9"/>
      <c r="BF168" s="18"/>
      <c r="BG168" s="19"/>
      <c r="BH168" s="18"/>
      <c r="BI168" s="19"/>
      <c r="BJ168" s="20"/>
      <c r="BK168" s="19"/>
      <c r="BL168" s="19"/>
      <c r="BM168" s="20"/>
    </row>
    <row r="169" spans="3:65" ht="9.75" customHeight="1">
      <c r="C169" s="99" t="s">
        <v>228</v>
      </c>
      <c r="D169" s="98" t="s">
        <v>137</v>
      </c>
      <c r="E169" s="43">
        <f>IF(O163="","",O163)</f>
        <v>21</v>
      </c>
      <c r="F169" s="34" t="str">
        <f t="shared" si="36"/>
        <v>-</v>
      </c>
      <c r="G169" s="1">
        <f>IF(M163="","",M163)</f>
        <v>11</v>
      </c>
      <c r="H169" s="294">
        <f>IF(J166="","",J166)</f>
      </c>
      <c r="I169" s="47">
        <f>IF(O166="","",O166)</f>
        <v>15</v>
      </c>
      <c r="J169" s="34" t="str">
        <f t="shared" si="38"/>
        <v>-</v>
      </c>
      <c r="K169" s="1">
        <f>IF(M166="","",M166)</f>
        <v>21</v>
      </c>
      <c r="L169" s="294" t="str">
        <f>IF(N166="","",N166)</f>
        <v>-</v>
      </c>
      <c r="M169" s="324"/>
      <c r="N169" s="300"/>
      <c r="O169" s="300"/>
      <c r="P169" s="301"/>
      <c r="Q169" s="33">
        <v>21</v>
      </c>
      <c r="R169" s="34" t="str">
        <f t="shared" si="33"/>
        <v>-</v>
      </c>
      <c r="S169" s="35">
        <v>15</v>
      </c>
      <c r="T169" s="279"/>
      <c r="U169" s="283"/>
      <c r="V169" s="284"/>
      <c r="W169" s="284"/>
      <c r="X169" s="285"/>
      <c r="Y169" s="9"/>
      <c r="Z169" s="18">
        <f>COUNTIF(E168:T170,"○")</f>
        <v>2</v>
      </c>
      <c r="AA169" s="19">
        <f>COUNTIF(E168:T170,"×")</f>
        <v>1</v>
      </c>
      <c r="AB169" s="14">
        <f>(IF((E168&gt;G168),1,0))+(IF((E169&gt;G169),1,0))+(IF((E170&gt;G170),1,0))+(IF((I168&gt;K168),1,0))+(IF((I169&gt;K169),1,0))+(IF((I170&gt;K170),1,0))+(IF((M168&gt;O168),1,0))+(IF((M169&gt;O169),1,0))+(IF((M170&gt;O170),1,0))+(IF((Q168&gt;S168),1,0))+(IF((Q169&gt;S169),1,0))+(IF((Q170&gt;S170),1,0))</f>
        <v>4</v>
      </c>
      <c r="AC169" s="15">
        <f>(IF((E168&lt;G168),1,0))+(IF((E169&lt;G169),1,0))+(IF((E170&lt;G170),1,0))+(IF((I168&lt;K168),1,0))+(IF((I169&lt;K169),1,0))+(IF((I170&lt;K170),1,0))+(IF((M168&lt;O168),1,0))+(IF((M169&lt;O169),1,0))+(IF((M170&lt;O170),1,0))+(IF((Q168&lt;S168),1,0))+(IF((Q169&lt;S169),1,0))+(IF((Q170&lt;S170),1,0))</f>
        <v>2</v>
      </c>
      <c r="AD169" s="16">
        <f>AB169-AC169</f>
        <v>2</v>
      </c>
      <c r="AE169" s="19">
        <f>SUM(E168:E170,I168:I170,M168:M170,Q168:Q170)</f>
        <v>109</v>
      </c>
      <c r="AF169" s="19">
        <f>SUM(G168:G170,K168:K170,O168:O170,S168:S170)</f>
        <v>95</v>
      </c>
      <c r="AG169" s="20">
        <f>AE169-AF169</f>
        <v>14</v>
      </c>
      <c r="AH169" s="64"/>
      <c r="AI169" s="99" t="s">
        <v>262</v>
      </c>
      <c r="AJ169" s="98" t="s">
        <v>210</v>
      </c>
      <c r="AK169" s="43">
        <f>IF(AU163="","",AU163)</f>
        <v>21</v>
      </c>
      <c r="AL169" s="34" t="str">
        <f t="shared" si="37"/>
        <v>-</v>
      </c>
      <c r="AM169" s="1">
        <f>IF(AS163="","",AS163)</f>
        <v>18</v>
      </c>
      <c r="AN169" s="294">
        <f>IF(AP166="","",AP166)</f>
      </c>
      <c r="AO169" s="47">
        <f>IF(AU166="","",AU166)</f>
        <v>11</v>
      </c>
      <c r="AP169" s="34" t="str">
        <f t="shared" si="39"/>
        <v>-</v>
      </c>
      <c r="AQ169" s="1">
        <f>IF(AS166="","",AS166)</f>
        <v>21</v>
      </c>
      <c r="AR169" s="294" t="str">
        <f>IF(AT166="","",AT166)</f>
        <v>-</v>
      </c>
      <c r="AS169" s="324"/>
      <c r="AT169" s="300"/>
      <c r="AU169" s="300"/>
      <c r="AV169" s="301"/>
      <c r="AW169" s="33">
        <v>8</v>
      </c>
      <c r="AX169" s="34" t="str">
        <f t="shared" si="35"/>
        <v>-</v>
      </c>
      <c r="AY169" s="35">
        <v>21</v>
      </c>
      <c r="AZ169" s="279"/>
      <c r="BA169" s="283"/>
      <c r="BB169" s="284"/>
      <c r="BC169" s="284"/>
      <c r="BD169" s="285"/>
      <c r="BE169" s="9"/>
      <c r="BF169" s="18">
        <f>COUNTIF(AK168:AZ170,"○")</f>
        <v>1</v>
      </c>
      <c r="BG169" s="19">
        <f>COUNTIF(AK168:AZ170,"×")</f>
        <v>2</v>
      </c>
      <c r="BH169" s="14">
        <f>(IF((AK168&gt;AM168),1,0))+(IF((AK169&gt;AM169),1,0))+(IF((AK170&gt;AM170),1,0))+(IF((AO168&gt;AQ168),1,0))+(IF((AO169&gt;AQ169),1,0))+(IF((AO170&gt;AQ170),1,0))+(IF((AS168&gt;AU168),1,0))+(IF((AS169&gt;AU169),1,0))+(IF((AS170&gt;AU170),1,0))+(IF((AW168&gt;AY168),1,0))+(IF((AW169&gt;AY169),1,0))+(IF((AW170&gt;AY170),1,0))</f>
        <v>3</v>
      </c>
      <c r="BI169" s="15">
        <f>(IF((AK168&lt;AM168),1,0))+(IF((AK169&lt;AM169),1,0))+(IF((AK170&lt;AM170),1,0))+(IF((AO168&lt;AQ168),1,0))+(IF((AO169&lt;AQ169),1,0))+(IF((AO170&lt;AQ170),1,0))+(IF((AS168&lt;AU168),1,0))+(IF((AS169&lt;AU169),1,0))+(IF((AS170&lt;AU170),1,0))+(IF((AW168&lt;AY168),1,0))+(IF((AW169&lt;AY169),1,0))+(IF((AW170&lt;AY170),1,0))</f>
        <v>4</v>
      </c>
      <c r="BJ169" s="16">
        <f>BH169-BI169</f>
        <v>-1</v>
      </c>
      <c r="BK169" s="19">
        <f>SUM(AK168:AK170,AO168:AO170,AS168:AS170,AW168:AW170)</f>
        <v>114</v>
      </c>
      <c r="BL169" s="19">
        <f>SUM(AM168:AM170,AQ168:AQ170,AU168:AU170,AY168:AY170)</f>
        <v>127</v>
      </c>
      <c r="BM169" s="20">
        <f>BK169-BL169</f>
        <v>-13</v>
      </c>
    </row>
    <row r="170" spans="3:65" ht="9.75" customHeight="1">
      <c r="C170" s="102"/>
      <c r="D170" s="101" t="s">
        <v>139</v>
      </c>
      <c r="E170" s="44">
        <f>IF(O164="","",O164)</f>
      </c>
      <c r="F170" s="42">
        <f t="shared" si="36"/>
      </c>
      <c r="G170" s="45">
        <f>IF(M164="","",M164)</f>
      </c>
      <c r="H170" s="295">
        <f>IF(J167="","",J167)</f>
      </c>
      <c r="I170" s="48">
        <f>IF(O167="","",O167)</f>
      </c>
      <c r="J170" s="34">
        <f t="shared" si="38"/>
      </c>
      <c r="K170" s="45">
        <f>IF(M167="","",M167)</f>
      </c>
      <c r="L170" s="295">
        <f>IF(N167="","",N167)</f>
      </c>
      <c r="M170" s="334"/>
      <c r="N170" s="303"/>
      <c r="O170" s="303"/>
      <c r="P170" s="304"/>
      <c r="Q170" s="40"/>
      <c r="R170" s="34">
        <f t="shared" si="33"/>
      </c>
      <c r="S170" s="41"/>
      <c r="T170" s="331"/>
      <c r="U170" s="220">
        <f>Z169</f>
        <v>2</v>
      </c>
      <c r="V170" s="221" t="s">
        <v>9</v>
      </c>
      <c r="W170" s="221">
        <f>AA169</f>
        <v>1</v>
      </c>
      <c r="X170" s="222" t="s">
        <v>6</v>
      </c>
      <c r="Y170" s="9"/>
      <c r="Z170" s="18"/>
      <c r="AA170" s="19"/>
      <c r="AB170" s="18"/>
      <c r="AC170" s="19"/>
      <c r="AD170" s="20"/>
      <c r="AE170" s="19"/>
      <c r="AF170" s="19"/>
      <c r="AG170" s="20"/>
      <c r="AH170" s="64"/>
      <c r="AI170" s="102"/>
      <c r="AJ170" s="101" t="s">
        <v>319</v>
      </c>
      <c r="AK170" s="44">
        <f>IF(AU164="","",AU164)</f>
      </c>
      <c r="AL170" s="42">
        <f t="shared" si="37"/>
      </c>
      <c r="AM170" s="45">
        <f>IF(AS164="","",AS164)</f>
      </c>
      <c r="AN170" s="295">
        <f>IF(AP167="","",AP167)</f>
      </c>
      <c r="AO170" s="48">
        <f>IF(AU167="","",AU167)</f>
        <v>17</v>
      </c>
      <c r="AP170" s="34" t="str">
        <f t="shared" si="39"/>
        <v>-</v>
      </c>
      <c r="AQ170" s="45">
        <f>IF(AS167="","",AS167)</f>
        <v>21</v>
      </c>
      <c r="AR170" s="295" t="str">
        <f>IF(AT167="","",AT167)</f>
        <v>-</v>
      </c>
      <c r="AS170" s="334"/>
      <c r="AT170" s="303"/>
      <c r="AU170" s="303"/>
      <c r="AV170" s="304"/>
      <c r="AW170" s="40"/>
      <c r="AX170" s="34">
        <f t="shared" si="35"/>
      </c>
      <c r="AY170" s="41"/>
      <c r="AZ170" s="331"/>
      <c r="BA170" s="220">
        <f>BF169</f>
        <v>1</v>
      </c>
      <c r="BB170" s="221" t="s">
        <v>9</v>
      </c>
      <c r="BC170" s="221">
        <f>BG169</f>
        <v>2</v>
      </c>
      <c r="BD170" s="222" t="s">
        <v>6</v>
      </c>
      <c r="BE170" s="9"/>
      <c r="BF170" s="18"/>
      <c r="BG170" s="19"/>
      <c r="BH170" s="18"/>
      <c r="BI170" s="19"/>
      <c r="BJ170" s="20"/>
      <c r="BK170" s="19"/>
      <c r="BL170" s="19"/>
      <c r="BM170" s="20"/>
    </row>
    <row r="171" spans="3:65" ht="9.75" customHeight="1">
      <c r="C171" s="99" t="s">
        <v>225</v>
      </c>
      <c r="D171" s="100" t="s">
        <v>303</v>
      </c>
      <c r="E171" s="43">
        <f>IF(S162="","",S162)</f>
        <v>21</v>
      </c>
      <c r="F171" s="34" t="str">
        <f t="shared" si="36"/>
        <v>-</v>
      </c>
      <c r="G171" s="1">
        <f>IF(Q162="","",Q162)</f>
        <v>12</v>
      </c>
      <c r="H171" s="293" t="str">
        <f>IF(T162="","",IF(T162="○","×",IF(T162="×","○")))</f>
        <v>×</v>
      </c>
      <c r="I171" s="47">
        <f>IF(S165="","",S165)</f>
        <v>5</v>
      </c>
      <c r="J171" s="46" t="str">
        <f t="shared" si="38"/>
        <v>-</v>
      </c>
      <c r="K171" s="1">
        <f>IF(Q165="","",Q165)</f>
        <v>21</v>
      </c>
      <c r="L171" s="293" t="str">
        <f>IF(T165="","",IF(T165="○","×",IF(T165="×","○")))</f>
        <v>×</v>
      </c>
      <c r="M171" s="49">
        <f>IF(S168="","",S168)</f>
        <v>11</v>
      </c>
      <c r="N171" s="34" t="str">
        <f>IF(M171="","","-")</f>
        <v>-</v>
      </c>
      <c r="O171" s="5">
        <f>IF(Q168="","",Q168)</f>
        <v>21</v>
      </c>
      <c r="P171" s="293" t="str">
        <f>IF(T168="","",IF(T168="○","×",IF(T168="×","○")))</f>
        <v>×</v>
      </c>
      <c r="Q171" s="321"/>
      <c r="R171" s="322"/>
      <c r="S171" s="322"/>
      <c r="T171" s="323"/>
      <c r="U171" s="335" t="s">
        <v>385</v>
      </c>
      <c r="V171" s="336"/>
      <c r="W171" s="336"/>
      <c r="X171" s="337"/>
      <c r="Y171" s="9"/>
      <c r="Z171" s="8"/>
      <c r="AA171" s="6"/>
      <c r="AB171" s="8"/>
      <c r="AC171" s="6"/>
      <c r="AD171" s="12"/>
      <c r="AE171" s="6"/>
      <c r="AF171" s="6"/>
      <c r="AG171" s="12"/>
      <c r="AH171" s="64"/>
      <c r="AI171" s="99" t="s">
        <v>270</v>
      </c>
      <c r="AJ171" s="100" t="s">
        <v>269</v>
      </c>
      <c r="AK171" s="43">
        <f>IF(AY162="","",AY162)</f>
        <v>21</v>
      </c>
      <c r="AL171" s="34" t="str">
        <f t="shared" si="37"/>
        <v>-</v>
      </c>
      <c r="AM171" s="1">
        <f>IF(AW162="","",AW162)</f>
        <v>12</v>
      </c>
      <c r="AN171" s="293" t="str">
        <f>IF(AZ162="","",IF(AZ162="○","×",IF(AZ162="×","○")))</f>
        <v>○</v>
      </c>
      <c r="AO171" s="47">
        <f>IF(AY165="","",AY165)</f>
        <v>21</v>
      </c>
      <c r="AP171" s="46" t="str">
        <f t="shared" si="39"/>
        <v>-</v>
      </c>
      <c r="AQ171" s="1">
        <f>IF(AW165="","",AW165)</f>
        <v>11</v>
      </c>
      <c r="AR171" s="293" t="str">
        <f>IF(AZ165="","",IF(AZ165="○","×",IF(AZ165="×","○")))</f>
        <v>○</v>
      </c>
      <c r="AS171" s="49">
        <f>IF(AY168="","",AY168)</f>
        <v>21</v>
      </c>
      <c r="AT171" s="34" t="str">
        <f>IF(AS171="","","-")</f>
        <v>-</v>
      </c>
      <c r="AU171" s="5">
        <f>IF(AW168="","",AW168)</f>
        <v>15</v>
      </c>
      <c r="AV171" s="293" t="str">
        <f>IF(AZ168="","",IF(AZ168="○","×",IF(AZ168="×","○")))</f>
        <v>○</v>
      </c>
      <c r="AW171" s="321"/>
      <c r="AX171" s="322"/>
      <c r="AY171" s="322"/>
      <c r="AZ171" s="323"/>
      <c r="BA171" s="335" t="s">
        <v>386</v>
      </c>
      <c r="BB171" s="336"/>
      <c r="BC171" s="336"/>
      <c r="BD171" s="337"/>
      <c r="BE171" s="9"/>
      <c r="BF171" s="8"/>
      <c r="BG171" s="6"/>
      <c r="BH171" s="8"/>
      <c r="BI171" s="6"/>
      <c r="BJ171" s="12"/>
      <c r="BK171" s="6"/>
      <c r="BL171" s="6"/>
      <c r="BM171" s="12"/>
    </row>
    <row r="172" spans="3:65" ht="9.75" customHeight="1">
      <c r="C172" s="99" t="s">
        <v>226</v>
      </c>
      <c r="D172" s="98" t="s">
        <v>303</v>
      </c>
      <c r="E172" s="43">
        <f>IF(S163="","",S163)</f>
        <v>12</v>
      </c>
      <c r="F172" s="34" t="str">
        <f t="shared" si="36"/>
        <v>-</v>
      </c>
      <c r="G172" s="1">
        <f>IF(Q163="","",Q163)</f>
        <v>21</v>
      </c>
      <c r="H172" s="294" t="str">
        <f>IF(J169="","",J169)</f>
        <v>-</v>
      </c>
      <c r="I172" s="47">
        <f>IF(S166="","",S166)</f>
        <v>9</v>
      </c>
      <c r="J172" s="34" t="str">
        <f t="shared" si="38"/>
        <v>-</v>
      </c>
      <c r="K172" s="1">
        <f>IF(Q166="","",Q166)</f>
        <v>21</v>
      </c>
      <c r="L172" s="294">
        <f>IF(N169="","",N169)</f>
      </c>
      <c r="M172" s="47">
        <f>IF(S169="","",S169)</f>
        <v>15</v>
      </c>
      <c r="N172" s="34" t="str">
        <f>IF(M172="","","-")</f>
        <v>-</v>
      </c>
      <c r="O172" s="1">
        <f>IF(Q169="","",Q169)</f>
        <v>21</v>
      </c>
      <c r="P172" s="294" t="str">
        <f>IF(R169="","",R169)</f>
        <v>-</v>
      </c>
      <c r="Q172" s="324"/>
      <c r="R172" s="300"/>
      <c r="S172" s="300"/>
      <c r="T172" s="325"/>
      <c r="U172" s="283"/>
      <c r="V172" s="284"/>
      <c r="W172" s="284"/>
      <c r="X172" s="285"/>
      <c r="Y172" s="9"/>
      <c r="Z172" s="18">
        <f>COUNTIF(E171:T173,"○")</f>
        <v>0</v>
      </c>
      <c r="AA172" s="19">
        <f>COUNTIF(E171:T173,"×")</f>
        <v>3</v>
      </c>
      <c r="AB172" s="14">
        <f>(IF((E171&gt;G171),1,0))+(IF((E172&gt;G172),1,0))+(IF((E173&gt;G173),1,0))+(IF((I171&gt;K171),1,0))+(IF((I172&gt;K172),1,0))+(IF((I173&gt;K173),1,0))+(IF((M171&gt;O171),1,0))+(IF((M172&gt;O172),1,0))+(IF((M173&gt;O173),1,0))+(IF((Q171&gt;S171),1,0))+(IF((Q172&gt;S172),1,0))+(IF((Q173&gt;S173),1,0))</f>
        <v>1</v>
      </c>
      <c r="AC172" s="15">
        <f>(IF((E171&lt;G171),1,0))+(IF((E172&lt;G172),1,0))+(IF((E173&lt;G173),1,0))+(IF((I171&lt;K171),1,0))+(IF((I172&lt;K172),1,0))+(IF((I173&lt;K173),1,0))+(IF((M171&lt;O171),1,0))+(IF((M172&lt;O172),1,0))+(IF((M173&lt;O173),1,0))+(IF((Q171&lt;S171),1,0))+(IF((Q172&lt;S172),1,0))+(IF((Q173&lt;S173),1,0))</f>
        <v>6</v>
      </c>
      <c r="AD172" s="16">
        <f>AB172-AC172</f>
        <v>-5</v>
      </c>
      <c r="AE172" s="19">
        <f>SUM(E171:E173,I171:I173,M171:M173,Q171:Q173)</f>
        <v>92</v>
      </c>
      <c r="AF172" s="19">
        <f>SUM(G171:G173,K171:K173,O171:O173,S171:S173)</f>
        <v>138</v>
      </c>
      <c r="AG172" s="20">
        <f>AE172-AF172</f>
        <v>-46</v>
      </c>
      <c r="AH172" s="64"/>
      <c r="AI172" s="99" t="s">
        <v>272</v>
      </c>
      <c r="AJ172" s="98" t="s">
        <v>269</v>
      </c>
      <c r="AK172" s="43">
        <f>IF(AY163="","",AY163)</f>
        <v>21</v>
      </c>
      <c r="AL172" s="34" t="str">
        <f t="shared" si="37"/>
        <v>-</v>
      </c>
      <c r="AM172" s="1">
        <f>IF(AW163="","",AW163)</f>
        <v>13</v>
      </c>
      <c r="AN172" s="294" t="str">
        <f>IF(AP169="","",AP169)</f>
        <v>-</v>
      </c>
      <c r="AO172" s="47">
        <f>IF(AY166="","",AY166)</f>
        <v>21</v>
      </c>
      <c r="AP172" s="34" t="str">
        <f t="shared" si="39"/>
        <v>-</v>
      </c>
      <c r="AQ172" s="1">
        <f>IF(AW166="","",AW166)</f>
        <v>16</v>
      </c>
      <c r="AR172" s="294">
        <f>IF(AT169="","",AT169)</f>
      </c>
      <c r="AS172" s="47">
        <f>IF(AY169="","",AY169)</f>
        <v>21</v>
      </c>
      <c r="AT172" s="34" t="str">
        <f>IF(AS172="","","-")</f>
        <v>-</v>
      </c>
      <c r="AU172" s="1">
        <f>IF(AW169="","",AW169)</f>
        <v>8</v>
      </c>
      <c r="AV172" s="294" t="str">
        <f>IF(AX169="","",AX169)</f>
        <v>-</v>
      </c>
      <c r="AW172" s="324"/>
      <c r="AX172" s="300"/>
      <c r="AY172" s="300"/>
      <c r="AZ172" s="325"/>
      <c r="BA172" s="283"/>
      <c r="BB172" s="284"/>
      <c r="BC172" s="284"/>
      <c r="BD172" s="285"/>
      <c r="BE172" s="9"/>
      <c r="BF172" s="18">
        <f>COUNTIF(AK171:AZ173,"○")</f>
        <v>3</v>
      </c>
      <c r="BG172" s="19">
        <f>COUNTIF(AK171:AZ173,"×")</f>
        <v>0</v>
      </c>
      <c r="BH172" s="14">
        <f>(IF((AK171&gt;AM171),1,0))+(IF((AK172&gt;AM172),1,0))+(IF((AK173&gt;AM173),1,0))+(IF((AO171&gt;AQ171),1,0))+(IF((AO172&gt;AQ172),1,0))+(IF((AO173&gt;AQ173),1,0))+(IF((AS171&gt;AU171),1,0))+(IF((AS172&gt;AU172),1,0))+(IF((AS173&gt;AU173),1,0))+(IF((AW171&gt;AY171),1,0))+(IF((AW172&gt;AY172),1,0))+(IF((AW173&gt;AY173),1,0))</f>
        <v>6</v>
      </c>
      <c r="BI172" s="15">
        <f>(IF((AK171&lt;AM171),1,0))+(IF((AK172&lt;AM172),1,0))+(IF((AK173&lt;AM173),1,0))+(IF((AO171&lt;AQ171),1,0))+(IF((AO172&lt;AQ172),1,0))+(IF((AO173&lt;AQ173),1,0))+(IF((AS171&lt;AU171),1,0))+(IF((AS172&lt;AU172),1,0))+(IF((AS173&lt;AU173),1,0))+(IF((AW171&lt;AY171),1,0))+(IF((AW172&lt;AY172),1,0))+(IF((AW173&lt;AY173),1,0))</f>
        <v>0</v>
      </c>
      <c r="BJ172" s="16">
        <f>BH172-BI172</f>
        <v>6</v>
      </c>
      <c r="BK172" s="19">
        <f>SUM(AK171:AK173,AO171:AO173,AS171:AS173,AW171:AW173)</f>
        <v>126</v>
      </c>
      <c r="BL172" s="19">
        <f>SUM(AM171:AM173,AQ171:AQ173,AU171:AU173,AY171:AY173)</f>
        <v>75</v>
      </c>
      <c r="BM172" s="20">
        <f>BK172-BL172</f>
        <v>51</v>
      </c>
    </row>
    <row r="173" spans="3:65" ht="9.75" customHeight="1" thickBot="1">
      <c r="C173" s="97"/>
      <c r="D173" s="96" t="s">
        <v>319</v>
      </c>
      <c r="E173" s="50">
        <f>IF(S164="","",S164)</f>
        <v>19</v>
      </c>
      <c r="F173" s="51" t="str">
        <f t="shared" si="36"/>
        <v>-</v>
      </c>
      <c r="G173" s="2">
        <f>IF(Q164="","",Q164)</f>
        <v>21</v>
      </c>
      <c r="H173" s="332">
        <f>IF(J170="","",J170)</f>
      </c>
      <c r="I173" s="52">
        <f>IF(S167="","",S167)</f>
      </c>
      <c r="J173" s="51">
        <f t="shared" si="38"/>
      </c>
      <c r="K173" s="2">
        <f>IF(Q167="","",Q167)</f>
      </c>
      <c r="L173" s="332">
        <f>IF(N170="","",N170)</f>
      </c>
      <c r="M173" s="52">
        <f>IF(S170="","",S170)</f>
      </c>
      <c r="N173" s="51">
        <f>IF(M173="","","-")</f>
      </c>
      <c r="O173" s="2">
        <f>IF(Q170="","",Q170)</f>
      </c>
      <c r="P173" s="332">
        <f>IF(R170="","",R170)</f>
      </c>
      <c r="Q173" s="326"/>
      <c r="R173" s="327"/>
      <c r="S173" s="327"/>
      <c r="T173" s="328"/>
      <c r="U173" s="223">
        <f>Z172</f>
        <v>0</v>
      </c>
      <c r="V173" s="224" t="s">
        <v>9</v>
      </c>
      <c r="W173" s="224">
        <f>AA172</f>
        <v>3</v>
      </c>
      <c r="X173" s="225" t="s">
        <v>6</v>
      </c>
      <c r="Y173" s="9"/>
      <c r="Z173" s="26"/>
      <c r="AA173" s="27"/>
      <c r="AB173" s="26"/>
      <c r="AC173" s="27"/>
      <c r="AD173" s="28"/>
      <c r="AE173" s="27"/>
      <c r="AF173" s="27"/>
      <c r="AG173" s="28"/>
      <c r="AH173" s="64"/>
      <c r="AI173" s="97"/>
      <c r="AJ173" s="96" t="s">
        <v>271</v>
      </c>
      <c r="AK173" s="50">
        <f>IF(AY164="","",AY164)</f>
      </c>
      <c r="AL173" s="51">
        <f t="shared" si="37"/>
      </c>
      <c r="AM173" s="2">
        <f>IF(AW164="","",AW164)</f>
      </c>
      <c r="AN173" s="332" t="str">
        <f>IF(AP170="","",AP170)</f>
        <v>-</v>
      </c>
      <c r="AO173" s="52">
        <f>IF(AY167="","",AY167)</f>
      </c>
      <c r="AP173" s="51">
        <f t="shared" si="39"/>
      </c>
      <c r="AQ173" s="2">
        <f>IF(AW167="","",AW167)</f>
      </c>
      <c r="AR173" s="332">
        <f>IF(AT170="","",AT170)</f>
      </c>
      <c r="AS173" s="52">
        <f>IF(AY170="","",AY170)</f>
      </c>
      <c r="AT173" s="51">
        <f>IF(AS173="","","-")</f>
      </c>
      <c r="AU173" s="2">
        <f>IF(AW170="","",AW170)</f>
      </c>
      <c r="AV173" s="332">
        <f>IF(AX170="","",AX170)</f>
      </c>
      <c r="AW173" s="326"/>
      <c r="AX173" s="327"/>
      <c r="AY173" s="327"/>
      <c r="AZ173" s="328"/>
      <c r="BA173" s="223">
        <f>BF172</f>
        <v>3</v>
      </c>
      <c r="BB173" s="224" t="s">
        <v>9</v>
      </c>
      <c r="BC173" s="224">
        <f>BG172</f>
        <v>0</v>
      </c>
      <c r="BD173" s="225" t="s">
        <v>6</v>
      </c>
      <c r="BE173" s="9"/>
      <c r="BF173" s="26"/>
      <c r="BG173" s="27"/>
      <c r="BH173" s="26"/>
      <c r="BI173" s="27"/>
      <c r="BJ173" s="28"/>
      <c r="BK173" s="27"/>
      <c r="BL173" s="27"/>
      <c r="BM173" s="28"/>
    </row>
    <row r="174" spans="3:61" ht="4.5" customHeight="1" thickBot="1">
      <c r="C174" s="67"/>
      <c r="D174" s="71"/>
      <c r="E174" s="71"/>
      <c r="F174" s="71"/>
      <c r="G174" s="71"/>
      <c r="H174" s="71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121"/>
      <c r="T174" s="121"/>
      <c r="U174" s="121"/>
      <c r="V174" s="121"/>
      <c r="W174" s="121"/>
      <c r="X174" s="68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</row>
    <row r="175" spans="3:65" ht="9" customHeight="1">
      <c r="C175" s="255" t="s">
        <v>20</v>
      </c>
      <c r="D175" s="256"/>
      <c r="E175" s="259" t="str">
        <f>C177</f>
        <v>高田安広</v>
      </c>
      <c r="F175" s="233"/>
      <c r="G175" s="233"/>
      <c r="H175" s="234"/>
      <c r="I175" s="232" t="str">
        <f>C180</f>
        <v>齋藤璃空</v>
      </c>
      <c r="J175" s="233"/>
      <c r="K175" s="233"/>
      <c r="L175" s="234"/>
      <c r="M175" s="232" t="str">
        <f>C183</f>
        <v>宮崎洋二</v>
      </c>
      <c r="N175" s="233"/>
      <c r="O175" s="233"/>
      <c r="P175" s="234"/>
      <c r="Q175" s="232" t="str">
        <f>C186</f>
        <v>井原征紀</v>
      </c>
      <c r="R175" s="233"/>
      <c r="S175" s="233"/>
      <c r="T175" s="260"/>
      <c r="U175" s="345" t="s">
        <v>0</v>
      </c>
      <c r="V175" s="346"/>
      <c r="W175" s="346"/>
      <c r="X175" s="347"/>
      <c r="Y175" s="9"/>
      <c r="Z175" s="305" t="s">
        <v>2</v>
      </c>
      <c r="AA175" s="307"/>
      <c r="AB175" s="305" t="s">
        <v>3</v>
      </c>
      <c r="AC175" s="306"/>
      <c r="AD175" s="307"/>
      <c r="AE175" s="305" t="s">
        <v>4</v>
      </c>
      <c r="AF175" s="306"/>
      <c r="AG175" s="307"/>
      <c r="AH175" s="64"/>
      <c r="AI175" s="255" t="s">
        <v>19</v>
      </c>
      <c r="AJ175" s="256"/>
      <c r="AK175" s="259" t="str">
        <f>AI177</f>
        <v>河村健翔</v>
      </c>
      <c r="AL175" s="233"/>
      <c r="AM175" s="233"/>
      <c r="AN175" s="234"/>
      <c r="AO175" s="232" t="str">
        <f>AI180</f>
        <v>石川澄広</v>
      </c>
      <c r="AP175" s="233"/>
      <c r="AQ175" s="233"/>
      <c r="AR175" s="234"/>
      <c r="AS175" s="232" t="str">
        <f>AI183</f>
        <v>大西翔也</v>
      </c>
      <c r="AT175" s="233"/>
      <c r="AU175" s="233"/>
      <c r="AV175" s="234"/>
      <c r="AW175" s="232" t="str">
        <f>AI186</f>
        <v>久保貴稔</v>
      </c>
      <c r="AX175" s="233"/>
      <c r="AY175" s="233"/>
      <c r="AZ175" s="260"/>
      <c r="BA175" s="345" t="s">
        <v>0</v>
      </c>
      <c r="BB175" s="346"/>
      <c r="BC175" s="346"/>
      <c r="BD175" s="347"/>
      <c r="BE175" s="9"/>
      <c r="BF175" s="305" t="s">
        <v>2</v>
      </c>
      <c r="BG175" s="307"/>
      <c r="BH175" s="305" t="s">
        <v>3</v>
      </c>
      <c r="BI175" s="306"/>
      <c r="BJ175" s="307"/>
      <c r="BK175" s="305" t="s">
        <v>4</v>
      </c>
      <c r="BL175" s="306"/>
      <c r="BM175" s="307"/>
    </row>
    <row r="176" spans="3:65" ht="9" customHeight="1" thickBot="1">
      <c r="C176" s="257"/>
      <c r="D176" s="258"/>
      <c r="E176" s="265" t="str">
        <f>C178</f>
        <v>船橋雅志</v>
      </c>
      <c r="F176" s="236"/>
      <c r="G176" s="236"/>
      <c r="H176" s="237"/>
      <c r="I176" s="235" t="str">
        <f>C181</f>
        <v>川上倖生</v>
      </c>
      <c r="J176" s="236"/>
      <c r="K176" s="236"/>
      <c r="L176" s="237"/>
      <c r="M176" s="235" t="str">
        <f>C184</f>
        <v>梶野貴博</v>
      </c>
      <c r="N176" s="236"/>
      <c r="O176" s="236"/>
      <c r="P176" s="237"/>
      <c r="Q176" s="235" t="str">
        <f>C187</f>
        <v>松原孝介</v>
      </c>
      <c r="R176" s="236"/>
      <c r="S176" s="236"/>
      <c r="T176" s="238"/>
      <c r="U176" s="348" t="s">
        <v>1</v>
      </c>
      <c r="V176" s="349"/>
      <c r="W176" s="349"/>
      <c r="X176" s="350"/>
      <c r="Y176" s="9"/>
      <c r="Z176" s="7" t="s">
        <v>5</v>
      </c>
      <c r="AA176" s="3" t="s">
        <v>6</v>
      </c>
      <c r="AB176" s="7" t="s">
        <v>40</v>
      </c>
      <c r="AC176" s="3" t="s">
        <v>7</v>
      </c>
      <c r="AD176" s="4" t="s">
        <v>8</v>
      </c>
      <c r="AE176" s="3" t="s">
        <v>40</v>
      </c>
      <c r="AF176" s="3" t="s">
        <v>7</v>
      </c>
      <c r="AG176" s="4" t="s">
        <v>8</v>
      </c>
      <c r="AH176" s="64"/>
      <c r="AI176" s="257"/>
      <c r="AJ176" s="258"/>
      <c r="AK176" s="265" t="str">
        <f>AI178</f>
        <v>鈴木　凱</v>
      </c>
      <c r="AL176" s="236"/>
      <c r="AM176" s="236"/>
      <c r="AN176" s="237"/>
      <c r="AO176" s="235" t="str">
        <f>AI181</f>
        <v>石村雅俊</v>
      </c>
      <c r="AP176" s="236"/>
      <c r="AQ176" s="236"/>
      <c r="AR176" s="237"/>
      <c r="AS176" s="235" t="str">
        <f>AI184</f>
        <v>田村祐人</v>
      </c>
      <c r="AT176" s="236"/>
      <c r="AU176" s="236"/>
      <c r="AV176" s="237"/>
      <c r="AW176" s="235" t="str">
        <f>AI187</f>
        <v>三谷英司</v>
      </c>
      <c r="AX176" s="236"/>
      <c r="AY176" s="236"/>
      <c r="AZ176" s="238"/>
      <c r="BA176" s="348" t="s">
        <v>1</v>
      </c>
      <c r="BB176" s="349"/>
      <c r="BC176" s="349"/>
      <c r="BD176" s="350"/>
      <c r="BE176" s="9"/>
      <c r="BF176" s="7" t="s">
        <v>5</v>
      </c>
      <c r="BG176" s="3" t="s">
        <v>6</v>
      </c>
      <c r="BH176" s="7" t="s">
        <v>40</v>
      </c>
      <c r="BI176" s="3" t="s">
        <v>7</v>
      </c>
      <c r="BJ176" s="4" t="s">
        <v>8</v>
      </c>
      <c r="BK176" s="3" t="s">
        <v>40</v>
      </c>
      <c r="BL176" s="3" t="s">
        <v>7</v>
      </c>
      <c r="BM176" s="4" t="s">
        <v>8</v>
      </c>
    </row>
    <row r="177" spans="3:65" ht="9.75" customHeight="1">
      <c r="C177" s="107" t="s">
        <v>246</v>
      </c>
      <c r="D177" s="106" t="s">
        <v>325</v>
      </c>
      <c r="E177" s="296"/>
      <c r="F177" s="297"/>
      <c r="G177" s="297"/>
      <c r="H177" s="298"/>
      <c r="I177" s="33">
        <v>21</v>
      </c>
      <c r="J177" s="34" t="str">
        <f>IF(I177="","","-")</f>
        <v>-</v>
      </c>
      <c r="K177" s="35">
        <v>1</v>
      </c>
      <c r="L177" s="318" t="str">
        <f>IF(I177&lt;&gt;"",IF(I177&gt;K177,IF(I178&gt;K178,"○",IF(I179&gt;K179,"○","×")),IF(I178&gt;K178,IF(I179&gt;K179,"○","×"),"×")),"")</f>
        <v>○</v>
      </c>
      <c r="M177" s="33">
        <v>21</v>
      </c>
      <c r="N177" s="36" t="str">
        <f aca="true" t="shared" si="40" ref="N177:N182">IF(M177="","","-")</f>
        <v>-</v>
      </c>
      <c r="O177" s="37">
        <v>12</v>
      </c>
      <c r="P177" s="318" t="str">
        <f>IF(M177&lt;&gt;"",IF(M177&gt;O177,IF(M178&gt;O178,"○",IF(M179&gt;O179,"○","×")),IF(M178&gt;O178,IF(M179&gt;O179,"○","×"),"×")),"")</f>
        <v>○</v>
      </c>
      <c r="Q177" s="38">
        <v>21</v>
      </c>
      <c r="R177" s="36" t="str">
        <f aca="true" t="shared" si="41" ref="R177:R185">IF(Q177="","","-")</f>
        <v>-</v>
      </c>
      <c r="S177" s="35">
        <v>10</v>
      </c>
      <c r="T177" s="278" t="str">
        <f>IF(Q177&lt;&gt;"",IF(Q177&gt;S177,IF(Q178&gt;S178,"○",IF(Q179&gt;S179,"○","×")),IF(Q178&gt;S178,IF(Q179&gt;S179,"○","×"),"×")),"")</f>
        <v>○</v>
      </c>
      <c r="U177" s="280" t="s">
        <v>386</v>
      </c>
      <c r="V177" s="281"/>
      <c r="W177" s="281"/>
      <c r="X177" s="282"/>
      <c r="Y177" s="9"/>
      <c r="Z177" s="18"/>
      <c r="AA177" s="19"/>
      <c r="AB177" s="8"/>
      <c r="AC177" s="6"/>
      <c r="AD177" s="12"/>
      <c r="AE177" s="19"/>
      <c r="AF177" s="19"/>
      <c r="AG177" s="20"/>
      <c r="AH177" s="64"/>
      <c r="AI177" s="107" t="s">
        <v>263</v>
      </c>
      <c r="AJ177" s="106" t="s">
        <v>210</v>
      </c>
      <c r="AK177" s="296"/>
      <c r="AL177" s="297"/>
      <c r="AM177" s="297"/>
      <c r="AN177" s="298"/>
      <c r="AO177" s="33">
        <v>11</v>
      </c>
      <c r="AP177" s="34" t="str">
        <f>IF(AO177="","","-")</f>
        <v>-</v>
      </c>
      <c r="AQ177" s="35">
        <v>21</v>
      </c>
      <c r="AR177" s="318" t="str">
        <f>IF(AO177&lt;&gt;"",IF(AO177&gt;AQ177,IF(AO178&gt;AQ178,"○",IF(AO179&gt;AQ179,"○","×")),IF(AO178&gt;AQ178,IF(AO179&gt;AQ179,"○","×"),"×")),"")</f>
        <v>×</v>
      </c>
      <c r="AS177" s="33">
        <v>18</v>
      </c>
      <c r="AT177" s="36" t="str">
        <f aca="true" t="shared" si="42" ref="AT177:AT182">IF(AS177="","","-")</f>
        <v>-</v>
      </c>
      <c r="AU177" s="37">
        <v>21</v>
      </c>
      <c r="AV177" s="318" t="str">
        <f>IF(AS177&lt;&gt;"",IF(AS177&gt;AU177,IF(AS178&gt;AU178,"○",IF(AS179&gt;AU179,"○","×")),IF(AS178&gt;AU178,IF(AS179&gt;AU179,"○","×"),"×")),"")</f>
        <v>○</v>
      </c>
      <c r="AW177" s="38">
        <v>5</v>
      </c>
      <c r="AX177" s="36" t="str">
        <f aca="true" t="shared" si="43" ref="AX177:AX185">IF(AW177="","","-")</f>
        <v>-</v>
      </c>
      <c r="AY177" s="35">
        <v>21</v>
      </c>
      <c r="AZ177" s="278" t="str">
        <f>IF(AW177&lt;&gt;"",IF(AW177&gt;AY177,IF(AW178&gt;AY178,"○",IF(AW179&gt;AY179,"○","×")),IF(AW178&gt;AY178,IF(AW179&gt;AY179,"○","×"),"×")),"")</f>
        <v>×</v>
      </c>
      <c r="BA177" s="280" t="s">
        <v>387</v>
      </c>
      <c r="BB177" s="281"/>
      <c r="BC177" s="281"/>
      <c r="BD177" s="282"/>
      <c r="BE177" s="9"/>
      <c r="BF177" s="18"/>
      <c r="BG177" s="19"/>
      <c r="BH177" s="8"/>
      <c r="BI177" s="6"/>
      <c r="BJ177" s="12"/>
      <c r="BK177" s="19"/>
      <c r="BL177" s="19"/>
      <c r="BM177" s="20"/>
    </row>
    <row r="178" spans="3:65" ht="9.75" customHeight="1">
      <c r="C178" s="99" t="s">
        <v>247</v>
      </c>
      <c r="D178" s="105" t="s">
        <v>325</v>
      </c>
      <c r="E178" s="299"/>
      <c r="F178" s="300"/>
      <c r="G178" s="300"/>
      <c r="H178" s="301"/>
      <c r="I178" s="33">
        <v>21</v>
      </c>
      <c r="J178" s="34" t="str">
        <f>IF(I178="","","-")</f>
        <v>-</v>
      </c>
      <c r="K178" s="39">
        <v>3</v>
      </c>
      <c r="L178" s="319"/>
      <c r="M178" s="33">
        <v>21</v>
      </c>
      <c r="N178" s="34" t="str">
        <f t="shared" si="40"/>
        <v>-</v>
      </c>
      <c r="O178" s="35">
        <v>12</v>
      </c>
      <c r="P178" s="319"/>
      <c r="Q178" s="33">
        <v>21</v>
      </c>
      <c r="R178" s="34" t="str">
        <f t="shared" si="41"/>
        <v>-</v>
      </c>
      <c r="S178" s="35">
        <v>9</v>
      </c>
      <c r="T178" s="279"/>
      <c r="U178" s="283"/>
      <c r="V178" s="284"/>
      <c r="W178" s="284"/>
      <c r="X178" s="285"/>
      <c r="Y178" s="9"/>
      <c r="Z178" s="18">
        <f>COUNTIF(E177:T179,"○")</f>
        <v>3</v>
      </c>
      <c r="AA178" s="19">
        <f>COUNTIF(E177:T179,"×")</f>
        <v>0</v>
      </c>
      <c r="AB178" s="14">
        <f>(IF((E177&gt;G177),1,0))+(IF((E178&gt;G178),1,0))+(IF((E179&gt;G179),1,0))+(IF((I177&gt;K177),1,0))+(IF((I178&gt;K178),1,0))+(IF((I179&gt;K179),1,0))+(IF((M177&gt;O177),1,0))+(IF((M178&gt;O178),1,0))+(IF((M179&gt;O179),1,0))+(IF((Q177&gt;S177),1,0))+(IF((Q178&gt;S178),1,0))+(IF((Q179&gt;S179),1,0))</f>
        <v>6</v>
      </c>
      <c r="AC178" s="15">
        <f>(IF((E177&lt;G177),1,0))+(IF((E178&lt;G178),1,0))+(IF((E179&lt;G179),1,0))+(IF((I177&lt;K177),1,0))+(IF((I178&lt;K178),1,0))+(IF((I179&lt;K179),1,0))+(IF((M177&lt;O177),1,0))+(IF((M178&lt;O178),1,0))+(IF((M179&lt;O179),1,0))+(IF((Q177&lt;S177),1,0))+(IF((Q178&lt;S178),1,0))+(IF((Q179&lt;S179),1,0))</f>
        <v>0</v>
      </c>
      <c r="AD178" s="16">
        <f>AB178-AC178</f>
        <v>6</v>
      </c>
      <c r="AE178" s="19">
        <f>SUM(E177:E179,I177:I179,M177:M179,Q177:Q179)</f>
        <v>126</v>
      </c>
      <c r="AF178" s="19">
        <f>SUM(G177:G179,K177:K179,O177:O179,S177:S179)</f>
        <v>47</v>
      </c>
      <c r="AG178" s="20">
        <f>AE178-AF178</f>
        <v>79</v>
      </c>
      <c r="AH178" s="64"/>
      <c r="AI178" s="99" t="s">
        <v>264</v>
      </c>
      <c r="AJ178" s="105" t="s">
        <v>210</v>
      </c>
      <c r="AK178" s="299"/>
      <c r="AL178" s="300"/>
      <c r="AM178" s="300"/>
      <c r="AN178" s="301"/>
      <c r="AO178" s="33">
        <v>18</v>
      </c>
      <c r="AP178" s="34" t="str">
        <f>IF(AO178="","","-")</f>
        <v>-</v>
      </c>
      <c r="AQ178" s="39">
        <v>21</v>
      </c>
      <c r="AR178" s="319"/>
      <c r="AS178" s="33">
        <v>21</v>
      </c>
      <c r="AT178" s="34" t="str">
        <f t="shared" si="42"/>
        <v>-</v>
      </c>
      <c r="AU178" s="35">
        <v>18</v>
      </c>
      <c r="AV178" s="319"/>
      <c r="AW178" s="33">
        <v>7</v>
      </c>
      <c r="AX178" s="34" t="str">
        <f t="shared" si="43"/>
        <v>-</v>
      </c>
      <c r="AY178" s="35">
        <v>21</v>
      </c>
      <c r="AZ178" s="279"/>
      <c r="BA178" s="283"/>
      <c r="BB178" s="284"/>
      <c r="BC178" s="284"/>
      <c r="BD178" s="285"/>
      <c r="BE178" s="9"/>
      <c r="BF178" s="18">
        <f>COUNTIF(AK177:AZ179,"○")</f>
        <v>1</v>
      </c>
      <c r="BG178" s="19">
        <f>COUNTIF(AK177:AZ179,"×")</f>
        <v>2</v>
      </c>
      <c r="BH178" s="14">
        <f>(IF((AK177&gt;AM177),1,0))+(IF((AK178&gt;AM178),1,0))+(IF((AK179&gt;AM179),1,0))+(IF((AO177&gt;AQ177),1,0))+(IF((AO178&gt;AQ178),1,0))+(IF((AO179&gt;AQ179),1,0))+(IF((AS177&gt;AU177),1,0))+(IF((AS178&gt;AU178),1,0))+(IF((AS179&gt;AU179),1,0))+(IF((AW177&gt;AY177),1,0))+(IF((AW178&gt;AY178),1,0))+(IF((AW179&gt;AY179),1,0))</f>
        <v>2</v>
      </c>
      <c r="BI178" s="15">
        <f>(IF((AK177&lt;AM177),1,0))+(IF((AK178&lt;AM178),1,0))+(IF((AK179&lt;AM179),1,0))+(IF((AO177&lt;AQ177),1,0))+(IF((AO178&lt;AQ178),1,0))+(IF((AO179&lt;AQ179),1,0))+(IF((AS177&lt;AU177),1,0))+(IF((AS178&lt;AU178),1,0))+(IF((AS179&lt;AU179),1,0))+(IF((AW177&lt;AY177),1,0))+(IF((AW178&lt;AY178),1,0))+(IF((AW179&lt;AY179),1,0))</f>
        <v>5</v>
      </c>
      <c r="BJ178" s="16">
        <f>BH178-BI178</f>
        <v>-3</v>
      </c>
      <c r="BK178" s="19">
        <f>SUM(AK177:AK179,AO177:AO179,AS177:AS179,AW177:AW179)</f>
        <v>101</v>
      </c>
      <c r="BL178" s="19">
        <f>SUM(AM177:AM179,AQ177:AQ179,AU177:AU179,AY177:AY179)</f>
        <v>141</v>
      </c>
      <c r="BM178" s="20">
        <f>BK178-BL178</f>
        <v>-40</v>
      </c>
    </row>
    <row r="179" spans="3:65" ht="9.75" customHeight="1">
      <c r="C179" s="99"/>
      <c r="D179" s="104" t="s">
        <v>121</v>
      </c>
      <c r="E179" s="302"/>
      <c r="F179" s="303"/>
      <c r="G179" s="303"/>
      <c r="H179" s="304"/>
      <c r="I179" s="40"/>
      <c r="J179" s="34">
        <f>IF(I179="","","-")</f>
      </c>
      <c r="K179" s="41"/>
      <c r="L179" s="320"/>
      <c r="M179" s="40"/>
      <c r="N179" s="42">
        <f t="shared" si="40"/>
      </c>
      <c r="O179" s="41"/>
      <c r="P179" s="319"/>
      <c r="Q179" s="40"/>
      <c r="R179" s="42">
        <f t="shared" si="41"/>
      </c>
      <c r="S179" s="41"/>
      <c r="T179" s="279"/>
      <c r="U179" s="220">
        <f>Z178</f>
        <v>3</v>
      </c>
      <c r="V179" s="221" t="s">
        <v>9</v>
      </c>
      <c r="W179" s="221">
        <f>AA178</f>
        <v>0</v>
      </c>
      <c r="X179" s="222" t="s">
        <v>6</v>
      </c>
      <c r="Y179" s="9"/>
      <c r="Z179" s="18"/>
      <c r="AA179" s="19"/>
      <c r="AB179" s="18"/>
      <c r="AC179" s="19"/>
      <c r="AD179" s="20"/>
      <c r="AE179" s="19"/>
      <c r="AF179" s="19"/>
      <c r="AG179" s="20"/>
      <c r="AH179" s="64"/>
      <c r="AI179" s="99"/>
      <c r="AJ179" s="104" t="s">
        <v>319</v>
      </c>
      <c r="AK179" s="302"/>
      <c r="AL179" s="303"/>
      <c r="AM179" s="303"/>
      <c r="AN179" s="304"/>
      <c r="AO179" s="40"/>
      <c r="AP179" s="34">
        <f>IF(AO179="","","-")</f>
      </c>
      <c r="AQ179" s="41"/>
      <c r="AR179" s="320"/>
      <c r="AS179" s="40">
        <v>21</v>
      </c>
      <c r="AT179" s="42" t="str">
        <f t="shared" si="42"/>
        <v>-</v>
      </c>
      <c r="AU179" s="41">
        <v>18</v>
      </c>
      <c r="AV179" s="319"/>
      <c r="AW179" s="40"/>
      <c r="AX179" s="42">
        <f t="shared" si="43"/>
      </c>
      <c r="AY179" s="41"/>
      <c r="AZ179" s="279"/>
      <c r="BA179" s="220">
        <f>BF178</f>
        <v>1</v>
      </c>
      <c r="BB179" s="221" t="s">
        <v>9</v>
      </c>
      <c r="BC179" s="221">
        <f>BG178</f>
        <v>2</v>
      </c>
      <c r="BD179" s="222" t="s">
        <v>6</v>
      </c>
      <c r="BE179" s="9"/>
      <c r="BF179" s="18"/>
      <c r="BG179" s="19"/>
      <c r="BH179" s="18"/>
      <c r="BI179" s="19"/>
      <c r="BJ179" s="20"/>
      <c r="BK179" s="19"/>
      <c r="BL179" s="19"/>
      <c r="BM179" s="20"/>
    </row>
    <row r="180" spans="3:65" ht="9.75" customHeight="1">
      <c r="C180" s="103" t="s">
        <v>265</v>
      </c>
      <c r="D180" s="100" t="s">
        <v>210</v>
      </c>
      <c r="E180" s="43">
        <f>IF(K177="","",K177)</f>
        <v>1</v>
      </c>
      <c r="F180" s="34" t="str">
        <f aca="true" t="shared" si="44" ref="F180:F188">IF(E180="","","-")</f>
        <v>-</v>
      </c>
      <c r="G180" s="1">
        <f>IF(I177="","",I177)</f>
        <v>21</v>
      </c>
      <c r="H180" s="293" t="str">
        <f>IF(L177="","",IF(L177="○","×",IF(L177="×","○")))</f>
        <v>×</v>
      </c>
      <c r="I180" s="321"/>
      <c r="J180" s="322"/>
      <c r="K180" s="322"/>
      <c r="L180" s="333"/>
      <c r="M180" s="33">
        <v>3</v>
      </c>
      <c r="N180" s="34" t="str">
        <f t="shared" si="40"/>
        <v>-</v>
      </c>
      <c r="O180" s="35">
        <v>21</v>
      </c>
      <c r="P180" s="329" t="str">
        <f>IF(M180&lt;&gt;"",IF(M180&gt;O180,IF(M181&gt;O181,"○",IF(M182&gt;O182,"○","×")),IF(M181&gt;O181,IF(M182&gt;O182,"○","×"),"×")),"")</f>
        <v>×</v>
      </c>
      <c r="Q180" s="33">
        <v>5</v>
      </c>
      <c r="R180" s="34" t="str">
        <f t="shared" si="41"/>
        <v>-</v>
      </c>
      <c r="S180" s="35">
        <v>21</v>
      </c>
      <c r="T180" s="330" t="str">
        <f>IF(Q180&lt;&gt;"",IF(Q180&gt;S180,IF(Q181&gt;S181,"○",IF(Q182&gt;S182,"○","×")),IF(Q181&gt;S181,IF(Q182&gt;S182,"○","×"),"×")),"")</f>
        <v>×</v>
      </c>
      <c r="U180" s="335" t="s">
        <v>385</v>
      </c>
      <c r="V180" s="336"/>
      <c r="W180" s="336"/>
      <c r="X180" s="337"/>
      <c r="Y180" s="9"/>
      <c r="Z180" s="8"/>
      <c r="AA180" s="6"/>
      <c r="AB180" s="8"/>
      <c r="AC180" s="6"/>
      <c r="AD180" s="12"/>
      <c r="AE180" s="6"/>
      <c r="AF180" s="6"/>
      <c r="AG180" s="12"/>
      <c r="AH180" s="64"/>
      <c r="AI180" s="103" t="s">
        <v>259</v>
      </c>
      <c r="AJ180" s="100" t="s">
        <v>297</v>
      </c>
      <c r="AK180" s="43">
        <f>IF(AQ177="","",AQ177)</f>
        <v>21</v>
      </c>
      <c r="AL180" s="34" t="str">
        <f aca="true" t="shared" si="45" ref="AL180:AL188">IF(AK180="","","-")</f>
        <v>-</v>
      </c>
      <c r="AM180" s="1">
        <f>IF(AO177="","",AO177)</f>
        <v>11</v>
      </c>
      <c r="AN180" s="293" t="str">
        <f>IF(AR177="","",IF(AR177="○","×",IF(AR177="×","○")))</f>
        <v>○</v>
      </c>
      <c r="AO180" s="321"/>
      <c r="AP180" s="322"/>
      <c r="AQ180" s="322"/>
      <c r="AR180" s="333"/>
      <c r="AS180" s="33">
        <v>21</v>
      </c>
      <c r="AT180" s="34" t="str">
        <f t="shared" si="42"/>
        <v>-</v>
      </c>
      <c r="AU180" s="35">
        <v>14</v>
      </c>
      <c r="AV180" s="329" t="str">
        <f>IF(AS180&lt;&gt;"",IF(AS180&gt;AU180,IF(AS181&gt;AU181,"○",IF(AS182&gt;AU182,"○","×")),IF(AS181&gt;AU181,IF(AS182&gt;AU182,"○","×"),"×")),"")</f>
        <v>○</v>
      </c>
      <c r="AW180" s="33">
        <v>16</v>
      </c>
      <c r="AX180" s="34" t="str">
        <f t="shared" si="43"/>
        <v>-</v>
      </c>
      <c r="AY180" s="35">
        <v>21</v>
      </c>
      <c r="AZ180" s="330" t="str">
        <f>IF(AW180&lt;&gt;"",IF(AW180&gt;AY180,IF(AW181&gt;AY181,"○",IF(AW182&gt;AY182,"○","×")),IF(AW181&gt;AY181,IF(AW182&gt;AY182,"○","×"),"×")),"")</f>
        <v>×</v>
      </c>
      <c r="BA180" s="335" t="s">
        <v>384</v>
      </c>
      <c r="BB180" s="336"/>
      <c r="BC180" s="336"/>
      <c r="BD180" s="337"/>
      <c r="BE180" s="9"/>
      <c r="BF180" s="8"/>
      <c r="BG180" s="6"/>
      <c r="BH180" s="8"/>
      <c r="BI180" s="6"/>
      <c r="BJ180" s="12"/>
      <c r="BK180" s="6"/>
      <c r="BL180" s="6"/>
      <c r="BM180" s="12"/>
    </row>
    <row r="181" spans="3:65" ht="9.75" customHeight="1">
      <c r="C181" s="99" t="s">
        <v>266</v>
      </c>
      <c r="D181" s="98" t="s">
        <v>210</v>
      </c>
      <c r="E181" s="43">
        <f>IF(K178="","",K178)</f>
        <v>3</v>
      </c>
      <c r="F181" s="34" t="str">
        <f t="shared" si="44"/>
        <v>-</v>
      </c>
      <c r="G181" s="1">
        <f>IF(I178="","",I178)</f>
        <v>21</v>
      </c>
      <c r="H181" s="294" t="str">
        <f>IF(J178="","",J178)</f>
        <v>-</v>
      </c>
      <c r="I181" s="324"/>
      <c r="J181" s="300"/>
      <c r="K181" s="300"/>
      <c r="L181" s="301"/>
      <c r="M181" s="33">
        <v>3</v>
      </c>
      <c r="N181" s="34" t="str">
        <f t="shared" si="40"/>
        <v>-</v>
      </c>
      <c r="O181" s="35">
        <v>21</v>
      </c>
      <c r="P181" s="319"/>
      <c r="Q181" s="33">
        <v>11</v>
      </c>
      <c r="R181" s="34" t="str">
        <f t="shared" si="41"/>
        <v>-</v>
      </c>
      <c r="S181" s="35">
        <v>21</v>
      </c>
      <c r="T181" s="279"/>
      <c r="U181" s="283"/>
      <c r="V181" s="284"/>
      <c r="W181" s="284"/>
      <c r="X181" s="285"/>
      <c r="Y181" s="9"/>
      <c r="Z181" s="18">
        <f>COUNTIF(E180:T182,"○")</f>
        <v>0</v>
      </c>
      <c r="AA181" s="19">
        <f>COUNTIF(E180:T182,"×")</f>
        <v>3</v>
      </c>
      <c r="AB181" s="14">
        <f>(IF((E180&gt;G180),1,0))+(IF((E181&gt;G181),1,0))+(IF((E182&gt;G182),1,0))+(IF((I180&gt;K180),1,0))+(IF((I181&gt;K181),1,0))+(IF((I182&gt;K182),1,0))+(IF((M180&gt;O180),1,0))+(IF((M181&gt;O181),1,0))+(IF((M182&gt;O182),1,0))+(IF((Q180&gt;S180),1,0))+(IF((Q181&gt;S181),1,0))+(IF((Q182&gt;S182),1,0))</f>
        <v>0</v>
      </c>
      <c r="AC181" s="15">
        <f>(IF((E180&lt;G180),1,0))+(IF((E181&lt;G181),1,0))+(IF((E182&lt;G182),1,0))+(IF((I180&lt;K180),1,0))+(IF((I181&lt;K181),1,0))+(IF((I182&lt;K182),1,0))+(IF((M180&lt;O180),1,0))+(IF((M181&lt;O181),1,0))+(IF((M182&lt;O182),1,0))+(IF((Q180&lt;S180),1,0))+(IF((Q181&lt;S181),1,0))+(IF((Q182&lt;S182),1,0))</f>
        <v>6</v>
      </c>
      <c r="AD181" s="16">
        <f>AB181-AC181</f>
        <v>-6</v>
      </c>
      <c r="AE181" s="19">
        <f>SUM(E180:E182,I180:I182,M180:M182,Q180:Q182)</f>
        <v>26</v>
      </c>
      <c r="AF181" s="19">
        <f>SUM(G180:G182,K180:K182,O180:O182,S180:S182)</f>
        <v>126</v>
      </c>
      <c r="AG181" s="20">
        <f>AE181-AF181</f>
        <v>-100</v>
      </c>
      <c r="AH181" s="64"/>
      <c r="AI181" s="99" t="s">
        <v>260</v>
      </c>
      <c r="AJ181" s="98" t="s">
        <v>47</v>
      </c>
      <c r="AK181" s="43">
        <f>IF(AQ178="","",AQ178)</f>
        <v>21</v>
      </c>
      <c r="AL181" s="34" t="str">
        <f t="shared" si="45"/>
        <v>-</v>
      </c>
      <c r="AM181" s="1">
        <f>IF(AO178="","",AO178)</f>
        <v>18</v>
      </c>
      <c r="AN181" s="294" t="str">
        <f>IF(AP178="","",AP178)</f>
        <v>-</v>
      </c>
      <c r="AO181" s="324"/>
      <c r="AP181" s="300"/>
      <c r="AQ181" s="300"/>
      <c r="AR181" s="301"/>
      <c r="AS181" s="33">
        <v>21</v>
      </c>
      <c r="AT181" s="34" t="str">
        <f t="shared" si="42"/>
        <v>-</v>
      </c>
      <c r="AU181" s="35">
        <v>9</v>
      </c>
      <c r="AV181" s="319"/>
      <c r="AW181" s="33">
        <v>16</v>
      </c>
      <c r="AX181" s="34" t="str">
        <f t="shared" si="43"/>
        <v>-</v>
      </c>
      <c r="AY181" s="35">
        <v>21</v>
      </c>
      <c r="AZ181" s="279"/>
      <c r="BA181" s="283"/>
      <c r="BB181" s="284"/>
      <c r="BC181" s="284"/>
      <c r="BD181" s="285"/>
      <c r="BE181" s="9"/>
      <c r="BF181" s="18">
        <f>COUNTIF(AK180:AZ182,"○")</f>
        <v>2</v>
      </c>
      <c r="BG181" s="19">
        <f>COUNTIF(AK180:AZ182,"×")</f>
        <v>1</v>
      </c>
      <c r="BH181" s="14">
        <f>(IF((AK180&gt;AM180),1,0))+(IF((AK181&gt;AM181),1,0))+(IF((AK182&gt;AM182),1,0))+(IF((AO180&gt;AQ180),1,0))+(IF((AO181&gt;AQ181),1,0))+(IF((AO182&gt;AQ182),1,0))+(IF((AS180&gt;AU180),1,0))+(IF((AS181&gt;AU181),1,0))+(IF((AS182&gt;AU182),1,0))+(IF((AW180&gt;AY180),1,0))+(IF((AW181&gt;AY181),1,0))+(IF((AW182&gt;AY182),1,0))</f>
        <v>4</v>
      </c>
      <c r="BI181" s="15">
        <f>(IF((AK180&lt;AM180),1,0))+(IF((AK181&lt;AM181),1,0))+(IF((AK182&lt;AM182),1,0))+(IF((AO180&lt;AQ180),1,0))+(IF((AO181&lt;AQ181),1,0))+(IF((AO182&lt;AQ182),1,0))+(IF((AS180&lt;AU180),1,0))+(IF((AS181&lt;AU181),1,0))+(IF((AS182&lt;AU182),1,0))+(IF((AW180&lt;AY180),1,0))+(IF((AW181&lt;AY181),1,0))+(IF((AW182&lt;AY182),1,0))</f>
        <v>2</v>
      </c>
      <c r="BJ181" s="16">
        <f>BH181-BI181</f>
        <v>2</v>
      </c>
      <c r="BK181" s="19">
        <f>SUM(AK180:AK182,AO180:AO182,AS180:AS182,AW180:AW182)</f>
        <v>116</v>
      </c>
      <c r="BL181" s="19">
        <f>SUM(AM180:AM182,AQ180:AQ182,AU180:AU182,AY180:AY182)</f>
        <v>94</v>
      </c>
      <c r="BM181" s="20">
        <f>BK181-BL181</f>
        <v>22</v>
      </c>
    </row>
    <row r="182" spans="3:65" ht="9.75" customHeight="1">
      <c r="C182" s="102"/>
      <c r="D182" s="101" t="s">
        <v>319</v>
      </c>
      <c r="E182" s="44">
        <f>IF(K179="","",K179)</f>
      </c>
      <c r="F182" s="34">
        <f t="shared" si="44"/>
      </c>
      <c r="G182" s="45">
        <f>IF(I179="","",I179)</f>
      </c>
      <c r="H182" s="295">
        <f>IF(J179="","",J179)</f>
      </c>
      <c r="I182" s="334"/>
      <c r="J182" s="303"/>
      <c r="K182" s="303"/>
      <c r="L182" s="304"/>
      <c r="M182" s="40"/>
      <c r="N182" s="34">
        <f t="shared" si="40"/>
      </c>
      <c r="O182" s="41"/>
      <c r="P182" s="320"/>
      <c r="Q182" s="40"/>
      <c r="R182" s="42">
        <f t="shared" si="41"/>
      </c>
      <c r="S182" s="41"/>
      <c r="T182" s="331"/>
      <c r="U182" s="220">
        <f>Z181</f>
        <v>0</v>
      </c>
      <c r="V182" s="221" t="s">
        <v>9</v>
      </c>
      <c r="W182" s="221">
        <f>AA181</f>
        <v>3</v>
      </c>
      <c r="X182" s="222" t="s">
        <v>6</v>
      </c>
      <c r="Y182" s="9"/>
      <c r="Z182" s="26"/>
      <c r="AA182" s="27"/>
      <c r="AB182" s="26"/>
      <c r="AC182" s="27"/>
      <c r="AD182" s="28"/>
      <c r="AE182" s="27"/>
      <c r="AF182" s="27"/>
      <c r="AG182" s="28"/>
      <c r="AH182" s="64"/>
      <c r="AI182" s="102"/>
      <c r="AJ182" s="101" t="s">
        <v>319</v>
      </c>
      <c r="AK182" s="44">
        <f>IF(AQ179="","",AQ179)</f>
      </c>
      <c r="AL182" s="34">
        <f t="shared" si="45"/>
      </c>
      <c r="AM182" s="45">
        <f>IF(AO179="","",AO179)</f>
      </c>
      <c r="AN182" s="295">
        <f>IF(AP179="","",AP179)</f>
      </c>
      <c r="AO182" s="334"/>
      <c r="AP182" s="303"/>
      <c r="AQ182" s="303"/>
      <c r="AR182" s="304"/>
      <c r="AS182" s="40"/>
      <c r="AT182" s="34">
        <f t="shared" si="42"/>
      </c>
      <c r="AU182" s="41"/>
      <c r="AV182" s="320"/>
      <c r="AW182" s="40"/>
      <c r="AX182" s="42">
        <f t="shared" si="43"/>
      </c>
      <c r="AY182" s="41"/>
      <c r="AZ182" s="331"/>
      <c r="BA182" s="220">
        <f>BF181</f>
        <v>2</v>
      </c>
      <c r="BB182" s="221" t="s">
        <v>9</v>
      </c>
      <c r="BC182" s="221">
        <f>BG181</f>
        <v>1</v>
      </c>
      <c r="BD182" s="222" t="s">
        <v>6</v>
      </c>
      <c r="BE182" s="9"/>
      <c r="BF182" s="26"/>
      <c r="BG182" s="27"/>
      <c r="BH182" s="26"/>
      <c r="BI182" s="27"/>
      <c r="BJ182" s="28"/>
      <c r="BK182" s="27"/>
      <c r="BL182" s="27"/>
      <c r="BM182" s="28"/>
    </row>
    <row r="183" spans="3:65" ht="9.75" customHeight="1">
      <c r="C183" s="103" t="s">
        <v>243</v>
      </c>
      <c r="D183" s="100" t="s">
        <v>305</v>
      </c>
      <c r="E183" s="43">
        <f>IF(O177="","",O177)</f>
        <v>12</v>
      </c>
      <c r="F183" s="46" t="str">
        <f t="shared" si="44"/>
        <v>-</v>
      </c>
      <c r="G183" s="1">
        <f>IF(M177="","",M177)</f>
        <v>21</v>
      </c>
      <c r="H183" s="293" t="str">
        <f>IF(P177="","",IF(P177="○","×",IF(P177="×","○")))</f>
        <v>×</v>
      </c>
      <c r="I183" s="47">
        <f>IF(O180="","",O180)</f>
        <v>21</v>
      </c>
      <c r="J183" s="34" t="str">
        <f aca="true" t="shared" si="46" ref="J183:J188">IF(I183="","","-")</f>
        <v>-</v>
      </c>
      <c r="K183" s="1">
        <f>IF(M180="","",M180)</f>
        <v>3</v>
      </c>
      <c r="L183" s="293" t="str">
        <f>IF(P180="","",IF(P180="○","×",IF(P180="×","○")))</f>
        <v>○</v>
      </c>
      <c r="M183" s="321"/>
      <c r="N183" s="322"/>
      <c r="O183" s="322"/>
      <c r="P183" s="333"/>
      <c r="Q183" s="33">
        <v>19</v>
      </c>
      <c r="R183" s="34" t="str">
        <f t="shared" si="41"/>
        <v>-</v>
      </c>
      <c r="S183" s="35">
        <v>21</v>
      </c>
      <c r="T183" s="279" t="str">
        <f>IF(Q183&lt;&gt;"",IF(Q183&gt;S183,IF(Q184&gt;S184,"○",IF(Q185&gt;S185,"○","×")),IF(Q184&gt;S184,IF(Q185&gt;S185,"○","×"),"×")),"")</f>
        <v>×</v>
      </c>
      <c r="U183" s="335" t="s">
        <v>387</v>
      </c>
      <c r="V183" s="336"/>
      <c r="W183" s="336"/>
      <c r="X183" s="337"/>
      <c r="Y183" s="9"/>
      <c r="Z183" s="18"/>
      <c r="AA183" s="19"/>
      <c r="AB183" s="18"/>
      <c r="AC183" s="19"/>
      <c r="AD183" s="20"/>
      <c r="AE183" s="19"/>
      <c r="AF183" s="19"/>
      <c r="AG183" s="20"/>
      <c r="AH183" s="64"/>
      <c r="AI183" s="103" t="s">
        <v>251</v>
      </c>
      <c r="AJ183" s="100" t="s">
        <v>156</v>
      </c>
      <c r="AK183" s="43">
        <f>IF(AU177="","",AU177)</f>
        <v>21</v>
      </c>
      <c r="AL183" s="46" t="str">
        <f t="shared" si="45"/>
        <v>-</v>
      </c>
      <c r="AM183" s="1">
        <f>IF(AS177="","",AS177)</f>
        <v>18</v>
      </c>
      <c r="AN183" s="293" t="str">
        <f>IF(AV177="","",IF(AV177="○","×",IF(AV177="×","○")))</f>
        <v>×</v>
      </c>
      <c r="AO183" s="47">
        <f>IF(AU180="","",AU180)</f>
        <v>14</v>
      </c>
      <c r="AP183" s="34" t="str">
        <f aca="true" t="shared" si="47" ref="AP183:AP188">IF(AO183="","","-")</f>
        <v>-</v>
      </c>
      <c r="AQ183" s="1">
        <f>IF(AS180="","",AS180)</f>
        <v>21</v>
      </c>
      <c r="AR183" s="293" t="str">
        <f>IF(AV180="","",IF(AV180="○","×",IF(AV180="×","○")))</f>
        <v>×</v>
      </c>
      <c r="AS183" s="321"/>
      <c r="AT183" s="322"/>
      <c r="AU183" s="322"/>
      <c r="AV183" s="333"/>
      <c r="AW183" s="33">
        <v>8</v>
      </c>
      <c r="AX183" s="34" t="str">
        <f t="shared" si="43"/>
        <v>-</v>
      </c>
      <c r="AY183" s="35">
        <v>21</v>
      </c>
      <c r="AZ183" s="279" t="str">
        <f>IF(AW183&lt;&gt;"",IF(AW183&gt;AY183,IF(AW184&gt;AY184,"○",IF(AW185&gt;AY185,"○","×")),IF(AW184&gt;AY184,IF(AW185&gt;AY185,"○","×"),"×")),"")</f>
        <v>×</v>
      </c>
      <c r="BA183" s="335" t="s">
        <v>385</v>
      </c>
      <c r="BB183" s="336"/>
      <c r="BC183" s="336"/>
      <c r="BD183" s="337"/>
      <c r="BE183" s="9"/>
      <c r="BF183" s="18"/>
      <c r="BG183" s="19"/>
      <c r="BH183" s="18"/>
      <c r="BI183" s="19"/>
      <c r="BJ183" s="20"/>
      <c r="BK183" s="19"/>
      <c r="BL183" s="19"/>
      <c r="BM183" s="20"/>
    </row>
    <row r="184" spans="3:65" ht="9.75" customHeight="1">
      <c r="C184" s="99" t="s">
        <v>244</v>
      </c>
      <c r="D184" s="98" t="s">
        <v>326</v>
      </c>
      <c r="E184" s="43">
        <f>IF(O178="","",O178)</f>
        <v>12</v>
      </c>
      <c r="F184" s="34" t="str">
        <f t="shared" si="44"/>
        <v>-</v>
      </c>
      <c r="G184" s="1">
        <f>IF(M178="","",M178)</f>
        <v>21</v>
      </c>
      <c r="H184" s="294">
        <f>IF(J181="","",J181)</f>
      </c>
      <c r="I184" s="47">
        <f>IF(O181="","",O181)</f>
        <v>21</v>
      </c>
      <c r="J184" s="34" t="str">
        <f t="shared" si="46"/>
        <v>-</v>
      </c>
      <c r="K184" s="1">
        <f>IF(M181="","",M181)</f>
        <v>3</v>
      </c>
      <c r="L184" s="294" t="str">
        <f>IF(N181="","",N181)</f>
        <v>-</v>
      </c>
      <c r="M184" s="324"/>
      <c r="N184" s="300"/>
      <c r="O184" s="300"/>
      <c r="P184" s="301"/>
      <c r="Q184" s="33">
        <v>14</v>
      </c>
      <c r="R184" s="34" t="str">
        <f t="shared" si="41"/>
        <v>-</v>
      </c>
      <c r="S184" s="35">
        <v>21</v>
      </c>
      <c r="T184" s="279"/>
      <c r="U184" s="283"/>
      <c r="V184" s="284"/>
      <c r="W184" s="284"/>
      <c r="X184" s="285"/>
      <c r="Y184" s="9"/>
      <c r="Z184" s="18">
        <f>COUNTIF(E183:T185,"○")</f>
        <v>1</v>
      </c>
      <c r="AA184" s="19">
        <f>COUNTIF(E183:T185,"×")</f>
        <v>2</v>
      </c>
      <c r="AB184" s="14">
        <f>(IF((E183&gt;G183),1,0))+(IF((E184&gt;G184),1,0))+(IF((E185&gt;G185),1,0))+(IF((I183&gt;K183),1,0))+(IF((I184&gt;K184),1,0))+(IF((I185&gt;K185),1,0))+(IF((M183&gt;O183),1,0))+(IF((M184&gt;O184),1,0))+(IF((M185&gt;O185),1,0))+(IF((Q183&gt;S183),1,0))+(IF((Q184&gt;S184),1,0))+(IF((Q185&gt;S185),1,0))</f>
        <v>2</v>
      </c>
      <c r="AC184" s="15">
        <f>(IF((E183&lt;G183),1,0))+(IF((E184&lt;G184),1,0))+(IF((E185&lt;G185),1,0))+(IF((I183&lt;K183),1,0))+(IF((I184&lt;K184),1,0))+(IF((I185&lt;K185),1,0))+(IF((M183&lt;O183),1,0))+(IF((M184&lt;O184),1,0))+(IF((M185&lt;O185),1,0))+(IF((Q183&lt;S183),1,0))+(IF((Q184&lt;S184),1,0))+(IF((Q185&lt;S185),1,0))</f>
        <v>4</v>
      </c>
      <c r="AD184" s="16">
        <f>AB184-AC184</f>
        <v>-2</v>
      </c>
      <c r="AE184" s="19">
        <f>SUM(E183:E185,I183:I185,M183:M185,Q183:Q185)</f>
        <v>99</v>
      </c>
      <c r="AF184" s="19">
        <f>SUM(G183:G185,K183:K185,O183:O185,S183:S185)</f>
        <v>90</v>
      </c>
      <c r="AG184" s="20">
        <f>AE184-AF184</f>
        <v>9</v>
      </c>
      <c r="AH184" s="64"/>
      <c r="AI184" s="99" t="s">
        <v>252</v>
      </c>
      <c r="AJ184" s="98" t="s">
        <v>156</v>
      </c>
      <c r="AK184" s="43">
        <f>IF(AU178="","",AU178)</f>
        <v>18</v>
      </c>
      <c r="AL184" s="34" t="str">
        <f t="shared" si="45"/>
        <v>-</v>
      </c>
      <c r="AM184" s="1">
        <f>IF(AS178="","",AS178)</f>
        <v>21</v>
      </c>
      <c r="AN184" s="294">
        <f>IF(AP181="","",AP181)</f>
      </c>
      <c r="AO184" s="47">
        <f>IF(AU181="","",AU181)</f>
        <v>9</v>
      </c>
      <c r="AP184" s="34" t="str">
        <f t="shared" si="47"/>
        <v>-</v>
      </c>
      <c r="AQ184" s="1">
        <f>IF(AS181="","",AS181)</f>
        <v>21</v>
      </c>
      <c r="AR184" s="294" t="str">
        <f>IF(AT181="","",AT181)</f>
        <v>-</v>
      </c>
      <c r="AS184" s="324"/>
      <c r="AT184" s="300"/>
      <c r="AU184" s="300"/>
      <c r="AV184" s="301"/>
      <c r="AW184" s="33">
        <v>6</v>
      </c>
      <c r="AX184" s="34" t="str">
        <f t="shared" si="43"/>
        <v>-</v>
      </c>
      <c r="AY184" s="35">
        <v>21</v>
      </c>
      <c r="AZ184" s="279"/>
      <c r="BA184" s="283"/>
      <c r="BB184" s="284"/>
      <c r="BC184" s="284"/>
      <c r="BD184" s="285"/>
      <c r="BE184" s="9"/>
      <c r="BF184" s="18">
        <f>COUNTIF(AK183:AZ185,"○")</f>
        <v>0</v>
      </c>
      <c r="BG184" s="19">
        <f>COUNTIF(AK183:AZ185,"×")</f>
        <v>3</v>
      </c>
      <c r="BH184" s="14">
        <f>(IF((AK183&gt;AM183),1,0))+(IF((AK184&gt;AM184),1,0))+(IF((AK185&gt;AM185),1,0))+(IF((AO183&gt;AQ183),1,0))+(IF((AO184&gt;AQ184),1,0))+(IF((AO185&gt;AQ185),1,0))+(IF((AS183&gt;AU183),1,0))+(IF((AS184&gt;AU184),1,0))+(IF((AS185&gt;AU185),1,0))+(IF((AW183&gt;AY183),1,0))+(IF((AW184&gt;AY184),1,0))+(IF((AW185&gt;AY185),1,0))</f>
        <v>1</v>
      </c>
      <c r="BI184" s="15">
        <f>(IF((AK183&lt;AM183),1,0))+(IF((AK184&lt;AM184),1,0))+(IF((AK185&lt;AM185),1,0))+(IF((AO183&lt;AQ183),1,0))+(IF((AO184&lt;AQ184),1,0))+(IF((AO185&lt;AQ185),1,0))+(IF((AS183&lt;AU183),1,0))+(IF((AS184&lt;AU184),1,0))+(IF((AS185&lt;AU185),1,0))+(IF((AW183&lt;AY183),1,0))+(IF((AW184&lt;AY184),1,0))+(IF((AW185&lt;AY185),1,0))</f>
        <v>6</v>
      </c>
      <c r="BJ184" s="16">
        <f>BH184-BI184</f>
        <v>-5</v>
      </c>
      <c r="BK184" s="19">
        <f>SUM(AK183:AK185,AO183:AO185,AS183:AS185,AW183:AW185)</f>
        <v>94</v>
      </c>
      <c r="BL184" s="19">
        <f>SUM(AM183:AM185,AQ183:AQ185,AU183:AU185,AY183:AY185)</f>
        <v>144</v>
      </c>
      <c r="BM184" s="20">
        <f>BK184-BL184</f>
        <v>-50</v>
      </c>
    </row>
    <row r="185" spans="3:65" ht="9.75" customHeight="1">
      <c r="C185" s="102"/>
      <c r="D185" s="101" t="s">
        <v>116</v>
      </c>
      <c r="E185" s="44">
        <f>IF(O179="","",O179)</f>
      </c>
      <c r="F185" s="42">
        <f t="shared" si="44"/>
      </c>
      <c r="G185" s="45">
        <f>IF(M179="","",M179)</f>
      </c>
      <c r="H185" s="295">
        <f>IF(J182="","",J182)</f>
      </c>
      <c r="I185" s="48">
        <f>IF(O182="","",O182)</f>
      </c>
      <c r="J185" s="34">
        <f t="shared" si="46"/>
      </c>
      <c r="K185" s="45">
        <f>IF(M182="","",M182)</f>
      </c>
      <c r="L185" s="295">
        <f>IF(N182="","",N182)</f>
      </c>
      <c r="M185" s="334"/>
      <c r="N185" s="303"/>
      <c r="O185" s="303"/>
      <c r="P185" s="304"/>
      <c r="Q185" s="40"/>
      <c r="R185" s="34">
        <f t="shared" si="41"/>
      </c>
      <c r="S185" s="41"/>
      <c r="T185" s="331"/>
      <c r="U185" s="220">
        <f>Z184</f>
        <v>1</v>
      </c>
      <c r="V185" s="221" t="s">
        <v>9</v>
      </c>
      <c r="W185" s="221">
        <f>AA184</f>
        <v>2</v>
      </c>
      <c r="X185" s="222" t="s">
        <v>6</v>
      </c>
      <c r="Y185" s="9"/>
      <c r="Z185" s="18"/>
      <c r="AA185" s="19"/>
      <c r="AB185" s="18"/>
      <c r="AC185" s="19"/>
      <c r="AD185" s="20"/>
      <c r="AE185" s="19"/>
      <c r="AF185" s="19"/>
      <c r="AG185" s="20"/>
      <c r="AH185" s="64"/>
      <c r="AI185" s="102"/>
      <c r="AJ185" s="101" t="s">
        <v>319</v>
      </c>
      <c r="AK185" s="44">
        <f>IF(AU179="","",AU179)</f>
        <v>18</v>
      </c>
      <c r="AL185" s="42" t="str">
        <f t="shared" si="45"/>
        <v>-</v>
      </c>
      <c r="AM185" s="45">
        <f>IF(AS179="","",AS179)</f>
        <v>21</v>
      </c>
      <c r="AN185" s="295">
        <f>IF(AP182="","",AP182)</f>
      </c>
      <c r="AO185" s="48">
        <f>IF(AU182="","",AU182)</f>
      </c>
      <c r="AP185" s="34">
        <f t="shared" si="47"/>
      </c>
      <c r="AQ185" s="45">
        <f>IF(AS182="","",AS182)</f>
      </c>
      <c r="AR185" s="295">
        <f>IF(AT182="","",AT182)</f>
      </c>
      <c r="AS185" s="334"/>
      <c r="AT185" s="303"/>
      <c r="AU185" s="303"/>
      <c r="AV185" s="304"/>
      <c r="AW185" s="40"/>
      <c r="AX185" s="34">
        <f t="shared" si="43"/>
      </c>
      <c r="AY185" s="41"/>
      <c r="AZ185" s="331"/>
      <c r="BA185" s="220">
        <f>BF184</f>
        <v>0</v>
      </c>
      <c r="BB185" s="221" t="s">
        <v>9</v>
      </c>
      <c r="BC185" s="221">
        <f>BG184</f>
        <v>3</v>
      </c>
      <c r="BD185" s="222" t="s">
        <v>6</v>
      </c>
      <c r="BE185" s="9"/>
      <c r="BF185" s="18"/>
      <c r="BG185" s="19"/>
      <c r="BH185" s="18"/>
      <c r="BI185" s="19"/>
      <c r="BJ185" s="20"/>
      <c r="BK185" s="19"/>
      <c r="BL185" s="19"/>
      <c r="BM185" s="20"/>
    </row>
    <row r="186" spans="3:65" ht="9.75" customHeight="1">
      <c r="C186" s="99" t="s">
        <v>249</v>
      </c>
      <c r="D186" s="100" t="s">
        <v>248</v>
      </c>
      <c r="E186" s="43">
        <f>IF(S177="","",S177)</f>
        <v>10</v>
      </c>
      <c r="F186" s="34" t="str">
        <f t="shared" si="44"/>
        <v>-</v>
      </c>
      <c r="G186" s="1">
        <f>IF(Q177="","",Q177)</f>
        <v>21</v>
      </c>
      <c r="H186" s="293" t="str">
        <f>IF(T177="","",IF(T177="○","×",IF(T177="×","○")))</f>
        <v>×</v>
      </c>
      <c r="I186" s="47">
        <f>IF(S180="","",S180)</f>
        <v>21</v>
      </c>
      <c r="J186" s="46" t="str">
        <f t="shared" si="46"/>
        <v>-</v>
      </c>
      <c r="K186" s="1">
        <f>IF(Q180="","",Q180)</f>
        <v>5</v>
      </c>
      <c r="L186" s="293" t="str">
        <f>IF(T180="","",IF(T180="○","×",IF(T180="×","○")))</f>
        <v>○</v>
      </c>
      <c r="M186" s="49">
        <f>IF(S183="","",S183)</f>
        <v>21</v>
      </c>
      <c r="N186" s="34" t="str">
        <f>IF(M186="","","-")</f>
        <v>-</v>
      </c>
      <c r="O186" s="5">
        <f>IF(Q183="","",Q183)</f>
        <v>19</v>
      </c>
      <c r="P186" s="293" t="str">
        <f>IF(T183="","",IF(T183="○","×",IF(T183="×","○")))</f>
        <v>○</v>
      </c>
      <c r="Q186" s="321"/>
      <c r="R186" s="322"/>
      <c r="S186" s="322"/>
      <c r="T186" s="323"/>
      <c r="U186" s="335" t="s">
        <v>384</v>
      </c>
      <c r="V186" s="336"/>
      <c r="W186" s="336"/>
      <c r="X186" s="337"/>
      <c r="Y186" s="9"/>
      <c r="Z186" s="8"/>
      <c r="AA186" s="6"/>
      <c r="AB186" s="8"/>
      <c r="AC186" s="6"/>
      <c r="AD186" s="12"/>
      <c r="AE186" s="6"/>
      <c r="AF186" s="6"/>
      <c r="AG186" s="12"/>
      <c r="AH186" s="64"/>
      <c r="AI186" s="99" t="s">
        <v>239</v>
      </c>
      <c r="AJ186" s="100" t="s">
        <v>296</v>
      </c>
      <c r="AK186" s="43">
        <f>IF(AY177="","",AY177)</f>
        <v>21</v>
      </c>
      <c r="AL186" s="34" t="str">
        <f t="shared" si="45"/>
        <v>-</v>
      </c>
      <c r="AM186" s="1">
        <f>IF(AW177="","",AW177)</f>
        <v>5</v>
      </c>
      <c r="AN186" s="293" t="str">
        <f>IF(AZ177="","",IF(AZ177="○","×",IF(AZ177="×","○")))</f>
        <v>○</v>
      </c>
      <c r="AO186" s="47">
        <f>IF(AY180="","",AY180)</f>
        <v>21</v>
      </c>
      <c r="AP186" s="46" t="str">
        <f t="shared" si="47"/>
        <v>-</v>
      </c>
      <c r="AQ186" s="1">
        <f>IF(AW180="","",AW180)</f>
        <v>16</v>
      </c>
      <c r="AR186" s="293" t="str">
        <f>IF(AZ180="","",IF(AZ180="○","×",IF(AZ180="×","○")))</f>
        <v>○</v>
      </c>
      <c r="AS186" s="49">
        <f>IF(AY183="","",AY183)</f>
        <v>21</v>
      </c>
      <c r="AT186" s="34" t="str">
        <f>IF(AS186="","","-")</f>
        <v>-</v>
      </c>
      <c r="AU186" s="5">
        <f>IF(AW183="","",AW183)</f>
        <v>8</v>
      </c>
      <c r="AV186" s="293" t="str">
        <f>IF(AZ183="","",IF(AZ183="○","×",IF(AZ183="×","○")))</f>
        <v>○</v>
      </c>
      <c r="AW186" s="321"/>
      <c r="AX186" s="322"/>
      <c r="AY186" s="322"/>
      <c r="AZ186" s="323"/>
      <c r="BA186" s="335" t="s">
        <v>386</v>
      </c>
      <c r="BB186" s="336"/>
      <c r="BC186" s="336"/>
      <c r="BD186" s="337"/>
      <c r="BE186" s="9"/>
      <c r="BF186" s="8"/>
      <c r="BG186" s="6"/>
      <c r="BH186" s="8"/>
      <c r="BI186" s="6"/>
      <c r="BJ186" s="12"/>
      <c r="BK186" s="6"/>
      <c r="BL186" s="6"/>
      <c r="BM186" s="12"/>
    </row>
    <row r="187" spans="3:65" ht="9.75" customHeight="1">
      <c r="C187" s="99" t="s">
        <v>250</v>
      </c>
      <c r="D187" s="98" t="s">
        <v>156</v>
      </c>
      <c r="E187" s="43">
        <f>IF(S178="","",S178)</f>
        <v>9</v>
      </c>
      <c r="F187" s="34" t="str">
        <f t="shared" si="44"/>
        <v>-</v>
      </c>
      <c r="G187" s="1">
        <f>IF(Q178="","",Q178)</f>
        <v>21</v>
      </c>
      <c r="H187" s="294" t="str">
        <f>IF(J184="","",J184)</f>
        <v>-</v>
      </c>
      <c r="I187" s="47">
        <f>IF(S181="","",S181)</f>
        <v>21</v>
      </c>
      <c r="J187" s="34" t="str">
        <f t="shared" si="46"/>
        <v>-</v>
      </c>
      <c r="K187" s="1">
        <f>IF(Q181="","",Q181)</f>
        <v>11</v>
      </c>
      <c r="L187" s="294">
        <f>IF(N184="","",N184)</f>
      </c>
      <c r="M187" s="47">
        <f>IF(S184="","",S184)</f>
        <v>21</v>
      </c>
      <c r="N187" s="34" t="str">
        <f>IF(M187="","","-")</f>
        <v>-</v>
      </c>
      <c r="O187" s="1">
        <f>IF(Q184="","",Q184)</f>
        <v>14</v>
      </c>
      <c r="P187" s="294" t="str">
        <f>IF(R184="","",R184)</f>
        <v>-</v>
      </c>
      <c r="Q187" s="324"/>
      <c r="R187" s="300"/>
      <c r="S187" s="300"/>
      <c r="T187" s="325"/>
      <c r="U187" s="283"/>
      <c r="V187" s="284"/>
      <c r="W187" s="284"/>
      <c r="X187" s="285"/>
      <c r="Y187" s="9"/>
      <c r="Z187" s="18">
        <f>COUNTIF(E186:T188,"○")</f>
        <v>2</v>
      </c>
      <c r="AA187" s="19">
        <f>COUNTIF(E186:T188,"×")</f>
        <v>1</v>
      </c>
      <c r="AB187" s="14">
        <f>(IF((E186&gt;G186),1,0))+(IF((E187&gt;G187),1,0))+(IF((E188&gt;G188),1,0))+(IF((I186&gt;K186),1,0))+(IF((I187&gt;K187),1,0))+(IF((I188&gt;K188),1,0))+(IF((M186&gt;O186),1,0))+(IF((M187&gt;O187),1,0))+(IF((M188&gt;O188),1,0))+(IF((Q186&gt;S186),1,0))+(IF((Q187&gt;S187),1,0))+(IF((Q188&gt;S188),1,0))</f>
        <v>4</v>
      </c>
      <c r="AC187" s="15">
        <f>(IF((E186&lt;G186),1,0))+(IF((E187&lt;G187),1,0))+(IF((E188&lt;G188),1,0))+(IF((I186&lt;K186),1,0))+(IF((I187&lt;K187),1,0))+(IF((I188&lt;K188),1,0))+(IF((M186&lt;O186),1,0))+(IF((M187&lt;O187),1,0))+(IF((M188&lt;O188),1,0))+(IF((Q186&lt;S186),1,0))+(IF((Q187&lt;S187),1,0))+(IF((Q188&lt;S188),1,0))</f>
        <v>2</v>
      </c>
      <c r="AD187" s="16">
        <f>AB187-AC187</f>
        <v>2</v>
      </c>
      <c r="AE187" s="19">
        <f>SUM(E186:E188,I186:I188,M186:M188,Q186:Q188)</f>
        <v>103</v>
      </c>
      <c r="AF187" s="19">
        <f>SUM(G186:G188,K186:K188,O186:O188,S186:S188)</f>
        <v>91</v>
      </c>
      <c r="AG187" s="20">
        <f>AE187-AF187</f>
        <v>12</v>
      </c>
      <c r="AH187" s="64"/>
      <c r="AI187" s="99" t="s">
        <v>240</v>
      </c>
      <c r="AJ187" s="98" t="s">
        <v>296</v>
      </c>
      <c r="AK187" s="43">
        <f>IF(AY178="","",AY178)</f>
        <v>21</v>
      </c>
      <c r="AL187" s="34" t="str">
        <f t="shared" si="45"/>
        <v>-</v>
      </c>
      <c r="AM187" s="1">
        <f>IF(AW178="","",AW178)</f>
        <v>7</v>
      </c>
      <c r="AN187" s="294" t="str">
        <f>IF(AP184="","",AP184)</f>
        <v>-</v>
      </c>
      <c r="AO187" s="47">
        <f>IF(AY181="","",AY181)</f>
        <v>21</v>
      </c>
      <c r="AP187" s="34" t="str">
        <f t="shared" si="47"/>
        <v>-</v>
      </c>
      <c r="AQ187" s="1">
        <f>IF(AW181="","",AW181)</f>
        <v>16</v>
      </c>
      <c r="AR187" s="294">
        <f>IF(AT184="","",AT184)</f>
      </c>
      <c r="AS187" s="47">
        <f>IF(AY184="","",AY184)</f>
        <v>21</v>
      </c>
      <c r="AT187" s="34" t="str">
        <f>IF(AS187="","","-")</f>
        <v>-</v>
      </c>
      <c r="AU187" s="1">
        <f>IF(AW184="","",AW184)</f>
        <v>6</v>
      </c>
      <c r="AV187" s="294" t="str">
        <f>IF(AX184="","",AX184)</f>
        <v>-</v>
      </c>
      <c r="AW187" s="324"/>
      <c r="AX187" s="300"/>
      <c r="AY187" s="300"/>
      <c r="AZ187" s="325"/>
      <c r="BA187" s="283"/>
      <c r="BB187" s="284"/>
      <c r="BC187" s="284"/>
      <c r="BD187" s="285"/>
      <c r="BE187" s="9"/>
      <c r="BF187" s="18">
        <f>COUNTIF(AK186:AZ188,"○")</f>
        <v>3</v>
      </c>
      <c r="BG187" s="19">
        <f>COUNTIF(AK186:AZ188,"×")</f>
        <v>0</v>
      </c>
      <c r="BH187" s="14">
        <f>(IF((AK186&gt;AM186),1,0))+(IF((AK187&gt;AM187),1,0))+(IF((AK188&gt;AM188),1,0))+(IF((AO186&gt;AQ186),1,0))+(IF((AO187&gt;AQ187),1,0))+(IF((AO188&gt;AQ188),1,0))+(IF((AS186&gt;AU186),1,0))+(IF((AS187&gt;AU187),1,0))+(IF((AS188&gt;AU188),1,0))+(IF((AW186&gt;AY186),1,0))+(IF((AW187&gt;AY187),1,0))+(IF((AW188&gt;AY188),1,0))</f>
        <v>6</v>
      </c>
      <c r="BI187" s="15">
        <f>(IF((AK186&lt;AM186),1,0))+(IF((AK187&lt;AM187),1,0))+(IF((AK188&lt;AM188),1,0))+(IF((AO186&lt;AQ186),1,0))+(IF((AO187&lt;AQ187),1,0))+(IF((AO188&lt;AQ188),1,0))+(IF((AS186&lt;AU186),1,0))+(IF((AS187&lt;AU187),1,0))+(IF((AS188&lt;AU188),1,0))+(IF((AW186&lt;AY186),1,0))+(IF((AW187&lt;AY187),1,0))+(IF((AW188&lt;AY188),1,0))</f>
        <v>0</v>
      </c>
      <c r="BJ187" s="16">
        <f>BH187-BI187</f>
        <v>6</v>
      </c>
      <c r="BK187" s="19">
        <f>SUM(AK186:AK188,AO186:AO188,AS186:AS188,AW186:AW188)</f>
        <v>126</v>
      </c>
      <c r="BL187" s="19">
        <f>SUM(AM186:AM188,AQ186:AQ188,AU186:AU188,AY186:AY188)</f>
        <v>58</v>
      </c>
      <c r="BM187" s="20">
        <f>BK187-BL187</f>
        <v>68</v>
      </c>
    </row>
    <row r="188" spans="3:65" ht="9.75" customHeight="1" thickBot="1">
      <c r="C188" s="97"/>
      <c r="D188" s="96" t="s">
        <v>319</v>
      </c>
      <c r="E188" s="50">
        <f>IF(S179="","",S179)</f>
      </c>
      <c r="F188" s="51">
        <f t="shared" si="44"/>
      </c>
      <c r="G188" s="2">
        <f>IF(Q179="","",Q179)</f>
      </c>
      <c r="H188" s="332">
        <f>IF(J185="","",J185)</f>
      </c>
      <c r="I188" s="52">
        <f>IF(S182="","",S182)</f>
      </c>
      <c r="J188" s="51">
        <f t="shared" si="46"/>
      </c>
      <c r="K188" s="2">
        <f>IF(Q182="","",Q182)</f>
      </c>
      <c r="L188" s="332">
        <f>IF(N185="","",N185)</f>
      </c>
      <c r="M188" s="52">
        <f>IF(S185="","",S185)</f>
      </c>
      <c r="N188" s="51">
        <f>IF(M188="","","-")</f>
      </c>
      <c r="O188" s="2">
        <f>IF(Q185="","",Q185)</f>
      </c>
      <c r="P188" s="332">
        <f>IF(R185="","",R185)</f>
      </c>
      <c r="Q188" s="326"/>
      <c r="R188" s="327"/>
      <c r="S188" s="327"/>
      <c r="T188" s="328"/>
      <c r="U188" s="223">
        <f>Z187</f>
        <v>2</v>
      </c>
      <c r="V188" s="224" t="s">
        <v>9</v>
      </c>
      <c r="W188" s="224">
        <f>AA187</f>
        <v>1</v>
      </c>
      <c r="X188" s="225" t="s">
        <v>6</v>
      </c>
      <c r="Y188" s="9"/>
      <c r="Z188" s="26"/>
      <c r="AA188" s="27"/>
      <c r="AB188" s="26"/>
      <c r="AC188" s="27"/>
      <c r="AD188" s="28"/>
      <c r="AE188" s="27"/>
      <c r="AF188" s="27"/>
      <c r="AG188" s="28"/>
      <c r="AH188" s="64"/>
      <c r="AI188" s="97"/>
      <c r="AJ188" s="96" t="s">
        <v>121</v>
      </c>
      <c r="AK188" s="50">
        <f>IF(AY179="","",AY179)</f>
      </c>
      <c r="AL188" s="51">
        <f t="shared" si="45"/>
      </c>
      <c r="AM188" s="2">
        <f>IF(AW179="","",AW179)</f>
      </c>
      <c r="AN188" s="332">
        <f>IF(AP185="","",AP185)</f>
      </c>
      <c r="AO188" s="52">
        <f>IF(AY182="","",AY182)</f>
      </c>
      <c r="AP188" s="51">
        <f t="shared" si="47"/>
      </c>
      <c r="AQ188" s="2">
        <f>IF(AW182="","",AW182)</f>
      </c>
      <c r="AR188" s="332">
        <f>IF(AT185="","",AT185)</f>
      </c>
      <c r="AS188" s="52">
        <f>IF(AY185="","",AY185)</f>
      </c>
      <c r="AT188" s="51">
        <f>IF(AS188="","","-")</f>
      </c>
      <c r="AU188" s="2">
        <f>IF(AW185="","",AW185)</f>
      </c>
      <c r="AV188" s="332">
        <f>IF(AX185="","",AX185)</f>
      </c>
      <c r="AW188" s="326"/>
      <c r="AX188" s="327"/>
      <c r="AY188" s="327"/>
      <c r="AZ188" s="328"/>
      <c r="BA188" s="223">
        <f>BF187</f>
        <v>3</v>
      </c>
      <c r="BB188" s="224" t="s">
        <v>9</v>
      </c>
      <c r="BC188" s="224">
        <f>BG187</f>
        <v>0</v>
      </c>
      <c r="BD188" s="225" t="s">
        <v>6</v>
      </c>
      <c r="BE188" s="9"/>
      <c r="BF188" s="26"/>
      <c r="BG188" s="27"/>
      <c r="BH188" s="26"/>
      <c r="BI188" s="27"/>
      <c r="BJ188" s="28"/>
      <c r="BK188" s="27"/>
      <c r="BL188" s="27"/>
      <c r="BM188" s="28"/>
    </row>
    <row r="189" spans="3:61" ht="4.5" customHeight="1" thickBot="1">
      <c r="C189" s="67"/>
      <c r="D189" s="71"/>
      <c r="E189" s="71"/>
      <c r="F189" s="71"/>
      <c r="G189" s="71"/>
      <c r="H189" s="71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121"/>
      <c r="T189" s="121"/>
      <c r="U189" s="121"/>
      <c r="V189" s="121"/>
      <c r="W189" s="121"/>
      <c r="X189" s="68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</row>
    <row r="190" spans="3:65" ht="9" customHeight="1">
      <c r="C190" s="255" t="s">
        <v>67</v>
      </c>
      <c r="D190" s="256"/>
      <c r="E190" s="259" t="str">
        <f>C192</f>
        <v>安藤達也</v>
      </c>
      <c r="F190" s="233"/>
      <c r="G190" s="233"/>
      <c r="H190" s="234"/>
      <c r="I190" s="232" t="str">
        <f>C195</f>
        <v>柳原　豊</v>
      </c>
      <c r="J190" s="233"/>
      <c r="K190" s="233"/>
      <c r="L190" s="234"/>
      <c r="M190" s="232" t="str">
        <f>C198</f>
        <v>岡山竜也</v>
      </c>
      <c r="N190" s="233"/>
      <c r="O190" s="233"/>
      <c r="P190" s="234"/>
      <c r="Q190" s="232" t="str">
        <f>C201</f>
        <v>乗松岳史</v>
      </c>
      <c r="R190" s="233"/>
      <c r="S190" s="233"/>
      <c r="T190" s="260"/>
      <c r="U190" s="345" t="s">
        <v>0</v>
      </c>
      <c r="V190" s="346"/>
      <c r="W190" s="346"/>
      <c r="X190" s="347"/>
      <c r="Y190" s="9"/>
      <c r="Z190" s="305" t="s">
        <v>2</v>
      </c>
      <c r="AA190" s="307"/>
      <c r="AB190" s="305" t="s">
        <v>3</v>
      </c>
      <c r="AC190" s="306"/>
      <c r="AD190" s="307"/>
      <c r="AE190" s="305" t="s">
        <v>4</v>
      </c>
      <c r="AF190" s="306"/>
      <c r="AG190" s="307"/>
      <c r="AH190" s="64"/>
      <c r="AI190" s="255" t="s">
        <v>68</v>
      </c>
      <c r="AJ190" s="256"/>
      <c r="AK190" s="259" t="str">
        <f>AI192</f>
        <v>川上美優</v>
      </c>
      <c r="AL190" s="233"/>
      <c r="AM190" s="233"/>
      <c r="AN190" s="234"/>
      <c r="AO190" s="232" t="str">
        <f>AI195</f>
        <v>北村祐也</v>
      </c>
      <c r="AP190" s="233"/>
      <c r="AQ190" s="233"/>
      <c r="AR190" s="234"/>
      <c r="AS190" s="232" t="str">
        <f>AI198</f>
        <v>藤原道夫</v>
      </c>
      <c r="AT190" s="233"/>
      <c r="AU190" s="233"/>
      <c r="AV190" s="234"/>
      <c r="AW190" s="232" t="str">
        <f>AI201</f>
        <v>荻田昇吾</v>
      </c>
      <c r="AX190" s="233"/>
      <c r="AY190" s="233"/>
      <c r="AZ190" s="260"/>
      <c r="BA190" s="345" t="s">
        <v>0</v>
      </c>
      <c r="BB190" s="346"/>
      <c r="BC190" s="346"/>
      <c r="BD190" s="347"/>
      <c r="BE190" s="9"/>
      <c r="BF190" s="305" t="s">
        <v>2</v>
      </c>
      <c r="BG190" s="307"/>
      <c r="BH190" s="305" t="s">
        <v>3</v>
      </c>
      <c r="BI190" s="306"/>
      <c r="BJ190" s="307"/>
      <c r="BK190" s="305" t="s">
        <v>4</v>
      </c>
      <c r="BL190" s="306"/>
      <c r="BM190" s="307"/>
    </row>
    <row r="191" spans="3:65" ht="9" customHeight="1" thickBot="1">
      <c r="C191" s="257"/>
      <c r="D191" s="258"/>
      <c r="E191" s="265" t="str">
        <f>C193</f>
        <v>資延昌也</v>
      </c>
      <c r="F191" s="236"/>
      <c r="G191" s="236"/>
      <c r="H191" s="237"/>
      <c r="I191" s="235" t="str">
        <f>C196</f>
        <v>宮崎佑太</v>
      </c>
      <c r="J191" s="236"/>
      <c r="K191" s="236"/>
      <c r="L191" s="237"/>
      <c r="M191" s="235" t="str">
        <f>C199</f>
        <v>星川侑輝</v>
      </c>
      <c r="N191" s="236"/>
      <c r="O191" s="236"/>
      <c r="P191" s="237"/>
      <c r="Q191" s="235" t="str">
        <f>C202</f>
        <v>中平　流</v>
      </c>
      <c r="R191" s="236"/>
      <c r="S191" s="236"/>
      <c r="T191" s="238"/>
      <c r="U191" s="348" t="s">
        <v>1</v>
      </c>
      <c r="V191" s="349"/>
      <c r="W191" s="349"/>
      <c r="X191" s="350"/>
      <c r="Y191" s="9"/>
      <c r="Z191" s="7" t="s">
        <v>5</v>
      </c>
      <c r="AA191" s="3" t="s">
        <v>6</v>
      </c>
      <c r="AB191" s="7" t="s">
        <v>40</v>
      </c>
      <c r="AC191" s="3" t="s">
        <v>7</v>
      </c>
      <c r="AD191" s="4" t="s">
        <v>8</v>
      </c>
      <c r="AE191" s="3" t="s">
        <v>40</v>
      </c>
      <c r="AF191" s="3" t="s">
        <v>7</v>
      </c>
      <c r="AG191" s="4" t="s">
        <v>8</v>
      </c>
      <c r="AH191" s="64"/>
      <c r="AI191" s="257"/>
      <c r="AJ191" s="258"/>
      <c r="AK191" s="265" t="str">
        <f>AI193</f>
        <v>川上　力</v>
      </c>
      <c r="AL191" s="236"/>
      <c r="AM191" s="236"/>
      <c r="AN191" s="237"/>
      <c r="AO191" s="235" t="str">
        <f>AI196</f>
        <v>高梨優紀</v>
      </c>
      <c r="AP191" s="236"/>
      <c r="AQ191" s="236"/>
      <c r="AR191" s="237"/>
      <c r="AS191" s="235" t="str">
        <f>AI199</f>
        <v>大西礼郎</v>
      </c>
      <c r="AT191" s="236"/>
      <c r="AU191" s="236"/>
      <c r="AV191" s="237"/>
      <c r="AW191" s="235" t="str">
        <f>AI202</f>
        <v>岸上護大</v>
      </c>
      <c r="AX191" s="236"/>
      <c r="AY191" s="236"/>
      <c r="AZ191" s="238"/>
      <c r="BA191" s="348" t="s">
        <v>1</v>
      </c>
      <c r="BB191" s="349"/>
      <c r="BC191" s="349"/>
      <c r="BD191" s="350"/>
      <c r="BE191" s="9"/>
      <c r="BF191" s="7" t="s">
        <v>5</v>
      </c>
      <c r="BG191" s="3" t="s">
        <v>6</v>
      </c>
      <c r="BH191" s="7" t="s">
        <v>40</v>
      </c>
      <c r="BI191" s="3" t="s">
        <v>7</v>
      </c>
      <c r="BJ191" s="4" t="s">
        <v>8</v>
      </c>
      <c r="BK191" s="3" t="s">
        <v>40</v>
      </c>
      <c r="BL191" s="3" t="s">
        <v>7</v>
      </c>
      <c r="BM191" s="4" t="s">
        <v>8</v>
      </c>
    </row>
    <row r="192" spans="3:65" ht="9.75" customHeight="1">
      <c r="C192" s="107" t="s">
        <v>241</v>
      </c>
      <c r="D192" s="106" t="s">
        <v>304</v>
      </c>
      <c r="E192" s="296"/>
      <c r="F192" s="297"/>
      <c r="G192" s="297"/>
      <c r="H192" s="298"/>
      <c r="I192" s="33">
        <v>21</v>
      </c>
      <c r="J192" s="34" t="str">
        <f>IF(I192="","","-")</f>
        <v>-</v>
      </c>
      <c r="K192" s="35">
        <v>11</v>
      </c>
      <c r="L192" s="318" t="str">
        <f>IF(I192&lt;&gt;"",IF(I192&gt;K192,IF(I193&gt;K193,"○",IF(I194&gt;K194,"○","×")),IF(I193&gt;K193,IF(I194&gt;K194,"○","×"),"×")),"")</f>
        <v>○</v>
      </c>
      <c r="M192" s="33">
        <v>23</v>
      </c>
      <c r="N192" s="36" t="str">
        <f aca="true" t="shared" si="48" ref="N192:N197">IF(M192="","","-")</f>
        <v>-</v>
      </c>
      <c r="O192" s="37">
        <v>21</v>
      </c>
      <c r="P192" s="318" t="str">
        <f>IF(M192&lt;&gt;"",IF(M192&gt;O192,IF(M193&gt;O193,"○",IF(M194&gt;O194,"○","×")),IF(M193&gt;O193,IF(M194&gt;O194,"○","×"),"×")),"")</f>
        <v>○</v>
      </c>
      <c r="Q192" s="38">
        <v>18</v>
      </c>
      <c r="R192" s="36" t="str">
        <f aca="true" t="shared" si="49" ref="R192:R200">IF(Q192="","","-")</f>
        <v>-</v>
      </c>
      <c r="S192" s="35">
        <v>21</v>
      </c>
      <c r="T192" s="278" t="str">
        <f>IF(Q192&lt;&gt;"",IF(Q192&gt;S192,IF(Q193&gt;S193,"○",IF(Q194&gt;S194,"○","×")),IF(Q193&gt;S193,IF(Q194&gt;S194,"○","×"),"×")),"")</f>
        <v>×</v>
      </c>
      <c r="U192" s="280" t="s">
        <v>384</v>
      </c>
      <c r="V192" s="281"/>
      <c r="W192" s="281"/>
      <c r="X192" s="282"/>
      <c r="Y192" s="9"/>
      <c r="Z192" s="18"/>
      <c r="AA192" s="19"/>
      <c r="AB192" s="8"/>
      <c r="AC192" s="6"/>
      <c r="AD192" s="12"/>
      <c r="AE192" s="19"/>
      <c r="AF192" s="19"/>
      <c r="AG192" s="20"/>
      <c r="AH192" s="64"/>
      <c r="AI192" s="107" t="s">
        <v>221</v>
      </c>
      <c r="AJ192" s="106" t="s">
        <v>210</v>
      </c>
      <c r="AK192" s="296"/>
      <c r="AL192" s="297"/>
      <c r="AM192" s="297"/>
      <c r="AN192" s="298"/>
      <c r="AO192" s="33">
        <v>21</v>
      </c>
      <c r="AP192" s="34" t="str">
        <f>IF(AO192="","","-")</f>
        <v>-</v>
      </c>
      <c r="AQ192" s="35">
        <v>19</v>
      </c>
      <c r="AR192" s="318" t="str">
        <f>IF(AO192&lt;&gt;"",IF(AO192&gt;AQ192,IF(AO193&gt;AQ193,"○",IF(AO194&gt;AQ194,"○","×")),IF(AO193&gt;AQ193,IF(AO194&gt;AQ194,"○","×"),"×")),"")</f>
        <v>○</v>
      </c>
      <c r="AS192" s="33">
        <v>21</v>
      </c>
      <c r="AT192" s="36" t="str">
        <f aca="true" t="shared" si="50" ref="AT192:AT197">IF(AS192="","","-")</f>
        <v>-</v>
      </c>
      <c r="AU192" s="37">
        <v>9</v>
      </c>
      <c r="AV192" s="318" t="str">
        <f>IF(AS192&lt;&gt;"",IF(AS192&gt;AU192,IF(AS193&gt;AU193,"○",IF(AS194&gt;AU194,"○","×")),IF(AS193&gt;AU193,IF(AS194&gt;AU194,"○","×"),"×")),"")</f>
        <v>○</v>
      </c>
      <c r="AW192" s="38">
        <v>10</v>
      </c>
      <c r="AX192" s="36" t="str">
        <f aca="true" t="shared" si="51" ref="AX192:AX200">IF(AW192="","","-")</f>
        <v>-</v>
      </c>
      <c r="AY192" s="35">
        <v>21</v>
      </c>
      <c r="AZ192" s="278" t="str">
        <f>IF(AW192&lt;&gt;"",IF(AW192&gt;AY192,IF(AW193&gt;AY193,"○",IF(AW194&gt;AY194,"○","×")),IF(AW193&gt;AY193,IF(AW194&gt;AY194,"○","×"),"×")),"")</f>
        <v>×</v>
      </c>
      <c r="BA192" s="280" t="s">
        <v>386</v>
      </c>
      <c r="BB192" s="281"/>
      <c r="BC192" s="281"/>
      <c r="BD192" s="282"/>
      <c r="BE192" s="9"/>
      <c r="BF192" s="18"/>
      <c r="BG192" s="19"/>
      <c r="BH192" s="8"/>
      <c r="BI192" s="6"/>
      <c r="BJ192" s="12"/>
      <c r="BK192" s="19"/>
      <c r="BL192" s="19"/>
      <c r="BM192" s="20"/>
    </row>
    <row r="193" spans="3:65" ht="9.75" customHeight="1">
      <c r="C193" s="99" t="s">
        <v>242</v>
      </c>
      <c r="D193" s="105" t="s">
        <v>304</v>
      </c>
      <c r="E193" s="299"/>
      <c r="F193" s="300"/>
      <c r="G193" s="300"/>
      <c r="H193" s="301"/>
      <c r="I193" s="33">
        <v>21</v>
      </c>
      <c r="J193" s="34" t="str">
        <f>IF(I193="","","-")</f>
        <v>-</v>
      </c>
      <c r="K193" s="39">
        <v>15</v>
      </c>
      <c r="L193" s="319"/>
      <c r="M193" s="33">
        <v>21</v>
      </c>
      <c r="N193" s="34" t="str">
        <f t="shared" si="48"/>
        <v>-</v>
      </c>
      <c r="O193" s="35">
        <v>15</v>
      </c>
      <c r="P193" s="319"/>
      <c r="Q193" s="33">
        <v>13</v>
      </c>
      <c r="R193" s="34" t="str">
        <f t="shared" si="49"/>
        <v>-</v>
      </c>
      <c r="S193" s="35">
        <v>21</v>
      </c>
      <c r="T193" s="279"/>
      <c r="U193" s="283"/>
      <c r="V193" s="284"/>
      <c r="W193" s="284"/>
      <c r="X193" s="285"/>
      <c r="Y193" s="9"/>
      <c r="Z193" s="18">
        <f>COUNTIF(E192:T194,"○")</f>
        <v>2</v>
      </c>
      <c r="AA193" s="19">
        <f>COUNTIF(E192:T194,"×")</f>
        <v>1</v>
      </c>
      <c r="AB193" s="14">
        <f>(IF((E192&gt;G192),1,0))+(IF((E193&gt;G193),1,0))+(IF((E194&gt;G194),1,0))+(IF((I192&gt;K192),1,0))+(IF((I193&gt;K193),1,0))+(IF((I194&gt;K194),1,0))+(IF((M192&gt;O192),1,0))+(IF((M193&gt;O193),1,0))+(IF((M194&gt;O194),1,0))+(IF((Q192&gt;S192),1,0))+(IF((Q193&gt;S193),1,0))+(IF((Q194&gt;S194),1,0))</f>
        <v>4</v>
      </c>
      <c r="AC193" s="15">
        <f>(IF((E192&lt;G192),1,0))+(IF((E193&lt;G193),1,0))+(IF((E194&lt;G194),1,0))+(IF((I192&lt;K192),1,0))+(IF((I193&lt;K193),1,0))+(IF((I194&lt;K194),1,0))+(IF((M192&lt;O192),1,0))+(IF((M193&lt;O193),1,0))+(IF((M194&lt;O194),1,0))+(IF((Q192&lt;S192),1,0))+(IF((Q193&lt;S193),1,0))+(IF((Q194&lt;S194),1,0))</f>
        <v>2</v>
      </c>
      <c r="AD193" s="16">
        <f>AB193-AC193</f>
        <v>2</v>
      </c>
      <c r="AE193" s="19">
        <f>SUM(E192:E194,I192:I194,M192:M194,Q192:Q194)</f>
        <v>117</v>
      </c>
      <c r="AF193" s="19">
        <f>SUM(G192:G194,K192:K194,O192:O194,S192:S194)</f>
        <v>104</v>
      </c>
      <c r="AG193" s="20">
        <f>AE193-AF193</f>
        <v>13</v>
      </c>
      <c r="AH193" s="64"/>
      <c r="AI193" s="99" t="s">
        <v>222</v>
      </c>
      <c r="AJ193" s="105" t="s">
        <v>300</v>
      </c>
      <c r="AK193" s="299"/>
      <c r="AL193" s="300"/>
      <c r="AM193" s="300"/>
      <c r="AN193" s="301"/>
      <c r="AO193" s="33">
        <v>21</v>
      </c>
      <c r="AP193" s="34" t="str">
        <f>IF(AO193="","","-")</f>
        <v>-</v>
      </c>
      <c r="AQ193" s="39">
        <v>15</v>
      </c>
      <c r="AR193" s="319"/>
      <c r="AS193" s="33">
        <v>21</v>
      </c>
      <c r="AT193" s="34" t="str">
        <f t="shared" si="50"/>
        <v>-</v>
      </c>
      <c r="AU193" s="35">
        <v>2</v>
      </c>
      <c r="AV193" s="319"/>
      <c r="AW193" s="33">
        <v>21</v>
      </c>
      <c r="AX193" s="34" t="str">
        <f t="shared" si="51"/>
        <v>-</v>
      </c>
      <c r="AY193" s="35">
        <v>18</v>
      </c>
      <c r="AZ193" s="279"/>
      <c r="BA193" s="283"/>
      <c r="BB193" s="284"/>
      <c r="BC193" s="284"/>
      <c r="BD193" s="285"/>
      <c r="BE193" s="9"/>
      <c r="BF193" s="18">
        <f>COUNTIF(AK192:AZ194,"○")</f>
        <v>2</v>
      </c>
      <c r="BG193" s="19">
        <f>COUNTIF(AK192:AZ194,"×")</f>
        <v>1</v>
      </c>
      <c r="BH193" s="14">
        <f>(IF((AK192&gt;AM192),1,0))+(IF((AK193&gt;AM193),1,0))+(IF((AK194&gt;AM194),1,0))+(IF((AO192&gt;AQ192),1,0))+(IF((AO193&gt;AQ193),1,0))+(IF((AO194&gt;AQ194),1,0))+(IF((AS192&gt;AU192),1,0))+(IF((AS193&gt;AU193),1,0))+(IF((AS194&gt;AU194),1,0))+(IF((AW192&gt;AY192),1,0))+(IF((AW193&gt;AY193),1,0))+(IF((AW194&gt;AY194),1,0))</f>
        <v>5</v>
      </c>
      <c r="BI193" s="15">
        <f>(IF((AK192&lt;AM192),1,0))+(IF((AK193&lt;AM193),1,0))+(IF((AK194&lt;AM194),1,0))+(IF((AO192&lt;AQ192),1,0))+(IF((AO193&lt;AQ193),1,0))+(IF((AO194&lt;AQ194),1,0))+(IF((AS192&lt;AU192),1,0))+(IF((AS193&lt;AU193),1,0))+(IF((AS194&lt;AU194),1,0))+(IF((AW192&lt;AY192),1,0))+(IF((AW193&lt;AY193),1,0))+(IF((AW194&lt;AY194),1,0))</f>
        <v>2</v>
      </c>
      <c r="BJ193" s="16">
        <f>BH193-BI193</f>
        <v>3</v>
      </c>
      <c r="BK193" s="19">
        <f>SUM(AK192:AK194,AO192:AO194,AS192:AS194,AW192:AW194)</f>
        <v>136</v>
      </c>
      <c r="BL193" s="19">
        <f>SUM(AM192:AM194,AQ192:AQ194,AU192:AU194,AY192:AY194)</f>
        <v>107</v>
      </c>
      <c r="BM193" s="20">
        <f>BK193-BL193</f>
        <v>29</v>
      </c>
    </row>
    <row r="194" spans="3:65" ht="9.75" customHeight="1">
      <c r="C194" s="99"/>
      <c r="D194" s="104" t="s">
        <v>151</v>
      </c>
      <c r="E194" s="302"/>
      <c r="F194" s="303"/>
      <c r="G194" s="303"/>
      <c r="H194" s="304"/>
      <c r="I194" s="40"/>
      <c r="J194" s="34">
        <f>IF(I194="","","-")</f>
      </c>
      <c r="K194" s="41"/>
      <c r="L194" s="320"/>
      <c r="M194" s="40"/>
      <c r="N194" s="42">
        <f t="shared" si="48"/>
      </c>
      <c r="O194" s="41"/>
      <c r="P194" s="319"/>
      <c r="Q194" s="40"/>
      <c r="R194" s="42">
        <f t="shared" si="49"/>
      </c>
      <c r="S194" s="41"/>
      <c r="T194" s="279"/>
      <c r="U194" s="220">
        <f>Z193</f>
        <v>2</v>
      </c>
      <c r="V194" s="221" t="s">
        <v>9</v>
      </c>
      <c r="W194" s="221">
        <f>AA193</f>
        <v>1</v>
      </c>
      <c r="X194" s="222" t="s">
        <v>6</v>
      </c>
      <c r="Y194" s="9"/>
      <c r="Z194" s="18"/>
      <c r="AA194" s="19"/>
      <c r="AB194" s="18"/>
      <c r="AC194" s="19"/>
      <c r="AD194" s="20"/>
      <c r="AE194" s="19"/>
      <c r="AF194" s="19"/>
      <c r="AG194" s="20"/>
      <c r="AH194" s="64"/>
      <c r="AI194" s="99"/>
      <c r="AJ194" s="104" t="s">
        <v>319</v>
      </c>
      <c r="AK194" s="302"/>
      <c r="AL194" s="303"/>
      <c r="AM194" s="303"/>
      <c r="AN194" s="304"/>
      <c r="AO194" s="40"/>
      <c r="AP194" s="34">
        <f>IF(AO194="","","-")</f>
      </c>
      <c r="AQ194" s="41"/>
      <c r="AR194" s="320"/>
      <c r="AS194" s="40"/>
      <c r="AT194" s="42">
        <f t="shared" si="50"/>
      </c>
      <c r="AU194" s="41"/>
      <c r="AV194" s="319"/>
      <c r="AW194" s="40">
        <v>21</v>
      </c>
      <c r="AX194" s="42" t="str">
        <f t="shared" si="51"/>
        <v>-</v>
      </c>
      <c r="AY194" s="41">
        <v>23</v>
      </c>
      <c r="AZ194" s="279"/>
      <c r="BA194" s="220">
        <f>BF193</f>
        <v>2</v>
      </c>
      <c r="BB194" s="221" t="s">
        <v>9</v>
      </c>
      <c r="BC194" s="221">
        <f>BG193</f>
        <v>1</v>
      </c>
      <c r="BD194" s="222" t="s">
        <v>6</v>
      </c>
      <c r="BE194" s="9"/>
      <c r="BF194" s="18"/>
      <c r="BG194" s="19"/>
      <c r="BH194" s="18"/>
      <c r="BI194" s="19"/>
      <c r="BJ194" s="20"/>
      <c r="BK194" s="19"/>
      <c r="BL194" s="19"/>
      <c r="BM194" s="20"/>
    </row>
    <row r="195" spans="3:65" ht="9.75" customHeight="1">
      <c r="C195" s="103" t="s">
        <v>253</v>
      </c>
      <c r="D195" s="100" t="s">
        <v>156</v>
      </c>
      <c r="E195" s="43">
        <f>IF(K192="","",K192)</f>
        <v>11</v>
      </c>
      <c r="F195" s="34" t="str">
        <f aca="true" t="shared" si="52" ref="F195:F203">IF(E195="","","-")</f>
        <v>-</v>
      </c>
      <c r="G195" s="1">
        <f>IF(I192="","",I192)</f>
        <v>21</v>
      </c>
      <c r="H195" s="293" t="str">
        <f>IF(L192="","",IF(L192="○","×",IF(L192="×","○")))</f>
        <v>×</v>
      </c>
      <c r="I195" s="321"/>
      <c r="J195" s="322"/>
      <c r="K195" s="322"/>
      <c r="L195" s="333"/>
      <c r="M195" s="33">
        <v>21</v>
      </c>
      <c r="N195" s="34" t="str">
        <f t="shared" si="48"/>
        <v>-</v>
      </c>
      <c r="O195" s="35">
        <v>17</v>
      </c>
      <c r="P195" s="329" t="str">
        <f>IF(M195&lt;&gt;"",IF(M195&gt;O195,IF(M196&gt;O196,"○",IF(M197&gt;O197,"○","×")),IF(M196&gt;O196,IF(M197&gt;O197,"○","×"),"×")),"")</f>
        <v>○</v>
      </c>
      <c r="Q195" s="33">
        <v>16</v>
      </c>
      <c r="R195" s="34" t="str">
        <f t="shared" si="49"/>
        <v>-</v>
      </c>
      <c r="S195" s="35">
        <v>21</v>
      </c>
      <c r="T195" s="330" t="str">
        <f>IF(Q195&lt;&gt;"",IF(Q195&gt;S195,IF(Q196&gt;S196,"○",IF(Q197&gt;S197,"○","×")),IF(Q196&gt;S196,IF(Q197&gt;S197,"○","×"),"×")),"")</f>
        <v>×</v>
      </c>
      <c r="U195" s="335" t="s">
        <v>387</v>
      </c>
      <c r="V195" s="336"/>
      <c r="W195" s="336"/>
      <c r="X195" s="337"/>
      <c r="Y195" s="9"/>
      <c r="Z195" s="8"/>
      <c r="AA195" s="6"/>
      <c r="AB195" s="8"/>
      <c r="AC195" s="6"/>
      <c r="AD195" s="12"/>
      <c r="AE195" s="6"/>
      <c r="AF195" s="6"/>
      <c r="AG195" s="12"/>
      <c r="AH195" s="64"/>
      <c r="AI195" s="103" t="s">
        <v>237</v>
      </c>
      <c r="AJ195" s="100" t="s">
        <v>295</v>
      </c>
      <c r="AK195" s="43">
        <f>IF(AQ192="","",AQ192)</f>
        <v>19</v>
      </c>
      <c r="AL195" s="34" t="str">
        <f aca="true" t="shared" si="53" ref="AL195:AL203">IF(AK195="","","-")</f>
        <v>-</v>
      </c>
      <c r="AM195" s="1">
        <f>IF(AO192="","",AO192)</f>
        <v>21</v>
      </c>
      <c r="AN195" s="293" t="str">
        <f>IF(AR192="","",IF(AR192="○","×",IF(AR192="×","○")))</f>
        <v>×</v>
      </c>
      <c r="AO195" s="321"/>
      <c r="AP195" s="322"/>
      <c r="AQ195" s="322"/>
      <c r="AR195" s="333"/>
      <c r="AS195" s="33">
        <v>21</v>
      </c>
      <c r="AT195" s="34" t="str">
        <f t="shared" si="50"/>
        <v>-</v>
      </c>
      <c r="AU195" s="35">
        <v>9</v>
      </c>
      <c r="AV195" s="329" t="str">
        <f>IF(AS195&lt;&gt;"",IF(AS195&gt;AU195,IF(AS196&gt;AU196,"○",IF(AS197&gt;AU197,"○","×")),IF(AS196&gt;AU196,IF(AS197&gt;AU197,"○","×"),"×")),"")</f>
        <v>○</v>
      </c>
      <c r="AW195" s="33">
        <v>21</v>
      </c>
      <c r="AX195" s="34" t="str">
        <f t="shared" si="51"/>
        <v>-</v>
      </c>
      <c r="AY195" s="35">
        <v>15</v>
      </c>
      <c r="AZ195" s="330" t="str">
        <f>IF(AW195&lt;&gt;"",IF(AW195&gt;AY195,IF(AW196&gt;AY196,"○",IF(AW197&gt;AY197,"○","×")),IF(AW196&gt;AY196,IF(AW197&gt;AY197,"○","×"),"×")),"")</f>
        <v>○</v>
      </c>
      <c r="BA195" s="335" t="s">
        <v>384</v>
      </c>
      <c r="BB195" s="336"/>
      <c r="BC195" s="336"/>
      <c r="BD195" s="337"/>
      <c r="BE195" s="9"/>
      <c r="BF195" s="8"/>
      <c r="BG195" s="6"/>
      <c r="BH195" s="8"/>
      <c r="BI195" s="6"/>
      <c r="BJ195" s="12"/>
      <c r="BK195" s="6"/>
      <c r="BL195" s="6"/>
      <c r="BM195" s="12"/>
    </row>
    <row r="196" spans="3:65" ht="9.75" customHeight="1">
      <c r="C196" s="99" t="s">
        <v>254</v>
      </c>
      <c r="D196" s="98" t="s">
        <v>156</v>
      </c>
      <c r="E196" s="43">
        <f>IF(K193="","",K193)</f>
        <v>15</v>
      </c>
      <c r="F196" s="34" t="str">
        <f t="shared" si="52"/>
        <v>-</v>
      </c>
      <c r="G196" s="1">
        <f>IF(I193="","",I193)</f>
        <v>21</v>
      </c>
      <c r="H196" s="294" t="str">
        <f>IF(J193="","",J193)</f>
        <v>-</v>
      </c>
      <c r="I196" s="324"/>
      <c r="J196" s="300"/>
      <c r="K196" s="300"/>
      <c r="L196" s="301"/>
      <c r="M196" s="33">
        <v>12</v>
      </c>
      <c r="N196" s="34" t="str">
        <f t="shared" si="48"/>
        <v>-</v>
      </c>
      <c r="O196" s="35">
        <v>21</v>
      </c>
      <c r="P196" s="319"/>
      <c r="Q196" s="33">
        <v>15</v>
      </c>
      <c r="R196" s="34" t="str">
        <f t="shared" si="49"/>
        <v>-</v>
      </c>
      <c r="S196" s="35">
        <v>21</v>
      </c>
      <c r="T196" s="279"/>
      <c r="U196" s="283"/>
      <c r="V196" s="284"/>
      <c r="W196" s="284"/>
      <c r="X196" s="285"/>
      <c r="Y196" s="9"/>
      <c r="Z196" s="18">
        <f>COUNTIF(E195:T197,"○")</f>
        <v>1</v>
      </c>
      <c r="AA196" s="19">
        <f>COUNTIF(E195:T197,"×")</f>
        <v>2</v>
      </c>
      <c r="AB196" s="14">
        <f>(IF((E195&gt;G195),1,0))+(IF((E196&gt;G196),1,0))+(IF((E197&gt;G197),1,0))+(IF((I195&gt;K195),1,0))+(IF((I196&gt;K196),1,0))+(IF((I197&gt;K197),1,0))+(IF((M195&gt;O195),1,0))+(IF((M196&gt;O196),1,0))+(IF((M197&gt;O197),1,0))+(IF((Q195&gt;S195),1,0))+(IF((Q196&gt;S196),1,0))+(IF((Q197&gt;S197),1,0))</f>
        <v>2</v>
      </c>
      <c r="AC196" s="15">
        <f>(IF((E195&lt;G195),1,0))+(IF((E196&lt;G196),1,0))+(IF((E197&lt;G197),1,0))+(IF((I195&lt;K195),1,0))+(IF((I196&lt;K196),1,0))+(IF((I197&lt;K197),1,0))+(IF((M195&lt;O195),1,0))+(IF((M196&lt;O196),1,0))+(IF((M197&lt;O197),1,0))+(IF((Q195&lt;S195),1,0))+(IF((Q196&lt;S196),1,0))+(IF((Q197&lt;S197),1,0))</f>
        <v>5</v>
      </c>
      <c r="AD196" s="16">
        <f>AB196-AC196</f>
        <v>-3</v>
      </c>
      <c r="AE196" s="19">
        <f>SUM(E195:E197,I195:I197,M195:M197,Q195:Q197)</f>
        <v>111</v>
      </c>
      <c r="AF196" s="19">
        <f>SUM(G195:G197,K195:K197,O195:O197,S195:S197)</f>
        <v>138</v>
      </c>
      <c r="AG196" s="20">
        <f>AE196-AF196</f>
        <v>-27</v>
      </c>
      <c r="AH196" s="64"/>
      <c r="AI196" s="99" t="s">
        <v>238</v>
      </c>
      <c r="AJ196" s="98" t="s">
        <v>295</v>
      </c>
      <c r="AK196" s="43">
        <f>IF(AQ193="","",AQ193)</f>
        <v>15</v>
      </c>
      <c r="AL196" s="34" t="str">
        <f t="shared" si="53"/>
        <v>-</v>
      </c>
      <c r="AM196" s="1">
        <f>IF(AO193="","",AO193)</f>
        <v>21</v>
      </c>
      <c r="AN196" s="294" t="str">
        <f>IF(AP193="","",AP193)</f>
        <v>-</v>
      </c>
      <c r="AO196" s="324"/>
      <c r="AP196" s="300"/>
      <c r="AQ196" s="300"/>
      <c r="AR196" s="301"/>
      <c r="AS196" s="33">
        <v>21</v>
      </c>
      <c r="AT196" s="34" t="str">
        <f t="shared" si="50"/>
        <v>-</v>
      </c>
      <c r="AU196" s="35">
        <v>9</v>
      </c>
      <c r="AV196" s="319"/>
      <c r="AW196" s="33">
        <v>21</v>
      </c>
      <c r="AX196" s="34" t="str">
        <f t="shared" si="51"/>
        <v>-</v>
      </c>
      <c r="AY196" s="35">
        <v>16</v>
      </c>
      <c r="AZ196" s="279"/>
      <c r="BA196" s="283"/>
      <c r="BB196" s="284"/>
      <c r="BC196" s="284"/>
      <c r="BD196" s="285"/>
      <c r="BE196" s="9"/>
      <c r="BF196" s="18">
        <f>COUNTIF(AK195:AZ197,"○")</f>
        <v>2</v>
      </c>
      <c r="BG196" s="19">
        <f>COUNTIF(AK195:AZ197,"×")</f>
        <v>1</v>
      </c>
      <c r="BH196" s="14">
        <f>(IF((AK195&gt;AM195),1,0))+(IF((AK196&gt;AM196),1,0))+(IF((AK197&gt;AM197),1,0))+(IF((AO195&gt;AQ195),1,0))+(IF((AO196&gt;AQ196),1,0))+(IF((AO197&gt;AQ197),1,0))+(IF((AS195&gt;AU195),1,0))+(IF((AS196&gt;AU196),1,0))+(IF((AS197&gt;AU197),1,0))+(IF((AW195&gt;AY195),1,0))+(IF((AW196&gt;AY196),1,0))+(IF((AW197&gt;AY197),1,0))</f>
        <v>4</v>
      </c>
      <c r="BI196" s="15">
        <f>(IF((AK195&lt;AM195),1,0))+(IF((AK196&lt;AM196),1,0))+(IF((AK197&lt;AM197),1,0))+(IF((AO195&lt;AQ195),1,0))+(IF((AO196&lt;AQ196),1,0))+(IF((AO197&lt;AQ197),1,0))+(IF((AS195&lt;AU195),1,0))+(IF((AS196&lt;AU196),1,0))+(IF((AS197&lt;AU197),1,0))+(IF((AW195&lt;AY195),1,0))+(IF((AW196&lt;AY196),1,0))+(IF((AW197&lt;AY197),1,0))</f>
        <v>2</v>
      </c>
      <c r="BJ196" s="16">
        <f>BH196-BI196</f>
        <v>2</v>
      </c>
      <c r="BK196" s="19">
        <f>SUM(AK195:AK197,AO195:AO197,AS195:AS197,AW195:AW197)</f>
        <v>118</v>
      </c>
      <c r="BL196" s="19">
        <f>SUM(AM195:AM197,AQ195:AQ197,AU195:AU197,AY195:AY197)</f>
        <v>91</v>
      </c>
      <c r="BM196" s="20">
        <f>BK196-BL196</f>
        <v>27</v>
      </c>
    </row>
    <row r="197" spans="3:65" ht="9.75" customHeight="1">
      <c r="C197" s="102"/>
      <c r="D197" s="101" t="s">
        <v>319</v>
      </c>
      <c r="E197" s="44">
        <f>IF(K194="","",K194)</f>
      </c>
      <c r="F197" s="34">
        <f t="shared" si="52"/>
      </c>
      <c r="G197" s="45">
        <f>IF(I194="","",I194)</f>
      </c>
      <c r="H197" s="295">
        <f>IF(J194="","",J194)</f>
      </c>
      <c r="I197" s="334"/>
      <c r="J197" s="303"/>
      <c r="K197" s="303"/>
      <c r="L197" s="304"/>
      <c r="M197" s="40">
        <v>21</v>
      </c>
      <c r="N197" s="34" t="str">
        <f t="shared" si="48"/>
        <v>-</v>
      </c>
      <c r="O197" s="41">
        <v>16</v>
      </c>
      <c r="P197" s="320"/>
      <c r="Q197" s="40"/>
      <c r="R197" s="42">
        <f t="shared" si="49"/>
      </c>
      <c r="S197" s="41"/>
      <c r="T197" s="331"/>
      <c r="U197" s="220">
        <f>Z196</f>
        <v>1</v>
      </c>
      <c r="V197" s="221" t="s">
        <v>9</v>
      </c>
      <c r="W197" s="221">
        <f>AA196</f>
        <v>2</v>
      </c>
      <c r="X197" s="222" t="s">
        <v>6</v>
      </c>
      <c r="Y197" s="9"/>
      <c r="Z197" s="26"/>
      <c r="AA197" s="27"/>
      <c r="AB197" s="26"/>
      <c r="AC197" s="27"/>
      <c r="AD197" s="28"/>
      <c r="AE197" s="27"/>
      <c r="AF197" s="27"/>
      <c r="AG197" s="28"/>
      <c r="AH197" s="64"/>
      <c r="AI197" s="102"/>
      <c r="AJ197" s="101" t="s">
        <v>319</v>
      </c>
      <c r="AK197" s="44">
        <f>IF(AQ194="","",AQ194)</f>
      </c>
      <c r="AL197" s="34">
        <f t="shared" si="53"/>
      </c>
      <c r="AM197" s="45">
        <f>IF(AO194="","",AO194)</f>
      </c>
      <c r="AN197" s="295">
        <f>IF(AP194="","",AP194)</f>
      </c>
      <c r="AO197" s="334"/>
      <c r="AP197" s="303"/>
      <c r="AQ197" s="303"/>
      <c r="AR197" s="304"/>
      <c r="AS197" s="40"/>
      <c r="AT197" s="34">
        <f t="shared" si="50"/>
      </c>
      <c r="AU197" s="41"/>
      <c r="AV197" s="320"/>
      <c r="AW197" s="40"/>
      <c r="AX197" s="42">
        <f t="shared" si="51"/>
      </c>
      <c r="AY197" s="41"/>
      <c r="AZ197" s="331"/>
      <c r="BA197" s="220">
        <f>BF196</f>
        <v>2</v>
      </c>
      <c r="BB197" s="221" t="s">
        <v>9</v>
      </c>
      <c r="BC197" s="221">
        <f>BG196</f>
        <v>1</v>
      </c>
      <c r="BD197" s="222" t="s">
        <v>6</v>
      </c>
      <c r="BE197" s="9"/>
      <c r="BF197" s="26"/>
      <c r="BG197" s="27"/>
      <c r="BH197" s="26"/>
      <c r="BI197" s="27"/>
      <c r="BJ197" s="28"/>
      <c r="BK197" s="27"/>
      <c r="BL197" s="27"/>
      <c r="BM197" s="28"/>
    </row>
    <row r="198" spans="3:65" ht="9.75" customHeight="1">
      <c r="C198" s="103" t="s">
        <v>229</v>
      </c>
      <c r="D198" s="100" t="s">
        <v>187</v>
      </c>
      <c r="E198" s="43">
        <f>IF(O192="","",O192)</f>
        <v>21</v>
      </c>
      <c r="F198" s="46" t="str">
        <f t="shared" si="52"/>
        <v>-</v>
      </c>
      <c r="G198" s="1">
        <f>IF(M192="","",M192)</f>
        <v>23</v>
      </c>
      <c r="H198" s="293" t="str">
        <f>IF(P192="","",IF(P192="○","×",IF(P192="×","○")))</f>
        <v>×</v>
      </c>
      <c r="I198" s="47">
        <f>IF(O195="","",O195)</f>
        <v>17</v>
      </c>
      <c r="J198" s="34" t="str">
        <f aca="true" t="shared" si="54" ref="J198:J203">IF(I198="","","-")</f>
        <v>-</v>
      </c>
      <c r="K198" s="1">
        <f>IF(M195="","",M195)</f>
        <v>21</v>
      </c>
      <c r="L198" s="293" t="str">
        <f>IF(P195="","",IF(P195="○","×",IF(P195="×","○")))</f>
        <v>×</v>
      </c>
      <c r="M198" s="321"/>
      <c r="N198" s="322"/>
      <c r="O198" s="322"/>
      <c r="P198" s="333"/>
      <c r="Q198" s="33">
        <v>8</v>
      </c>
      <c r="R198" s="34" t="str">
        <f t="shared" si="49"/>
        <v>-</v>
      </c>
      <c r="S198" s="35">
        <v>21</v>
      </c>
      <c r="T198" s="279" t="str">
        <f>IF(Q198&lt;&gt;"",IF(Q198&gt;S198,IF(Q199&gt;S199,"○",IF(Q200&gt;S200,"○","×")),IF(Q199&gt;S199,IF(Q200&gt;S200,"○","×"),"×")),"")</f>
        <v>×</v>
      </c>
      <c r="U198" s="335" t="s">
        <v>385</v>
      </c>
      <c r="V198" s="336"/>
      <c r="W198" s="336"/>
      <c r="X198" s="337"/>
      <c r="Y198" s="9"/>
      <c r="Z198" s="18"/>
      <c r="AA198" s="19"/>
      <c r="AB198" s="18"/>
      <c r="AC198" s="19"/>
      <c r="AD198" s="20"/>
      <c r="AE198" s="19"/>
      <c r="AF198" s="19"/>
      <c r="AG198" s="20"/>
      <c r="AH198" s="64"/>
      <c r="AI198" s="103" t="s">
        <v>233</v>
      </c>
      <c r="AJ198" s="100" t="s">
        <v>187</v>
      </c>
      <c r="AK198" s="43">
        <f>IF(AU192="","",AU192)</f>
        <v>9</v>
      </c>
      <c r="AL198" s="46" t="str">
        <f t="shared" si="53"/>
        <v>-</v>
      </c>
      <c r="AM198" s="1">
        <f>IF(AS192="","",AS192)</f>
        <v>21</v>
      </c>
      <c r="AN198" s="293" t="str">
        <f>IF(AV192="","",IF(AV192="○","×",IF(AV192="×","○")))</f>
        <v>×</v>
      </c>
      <c r="AO198" s="47">
        <f>IF(AU195="","",AU195)</f>
        <v>9</v>
      </c>
      <c r="AP198" s="34" t="str">
        <f aca="true" t="shared" si="55" ref="AP198:AP203">IF(AO198="","","-")</f>
        <v>-</v>
      </c>
      <c r="AQ198" s="1">
        <f>IF(AS195="","",AS195)</f>
        <v>21</v>
      </c>
      <c r="AR198" s="293" t="str">
        <f>IF(AV195="","",IF(AV195="○","×",IF(AV195="×","○")))</f>
        <v>×</v>
      </c>
      <c r="AS198" s="321"/>
      <c r="AT198" s="322"/>
      <c r="AU198" s="322"/>
      <c r="AV198" s="333"/>
      <c r="AW198" s="33">
        <v>9</v>
      </c>
      <c r="AX198" s="34" t="str">
        <f t="shared" si="51"/>
        <v>-</v>
      </c>
      <c r="AY198" s="35">
        <v>21</v>
      </c>
      <c r="AZ198" s="279" t="str">
        <f>IF(AW198&lt;&gt;"",IF(AW198&gt;AY198,IF(AW199&gt;AY199,"○",IF(AW200&gt;AY200,"○","×")),IF(AW199&gt;AY199,IF(AW200&gt;AY200,"○","×"),"×")),"")</f>
        <v>×</v>
      </c>
      <c r="BA198" s="335" t="s">
        <v>385</v>
      </c>
      <c r="BB198" s="336"/>
      <c r="BC198" s="336"/>
      <c r="BD198" s="337"/>
      <c r="BE198" s="9"/>
      <c r="BF198" s="18"/>
      <c r="BG198" s="19"/>
      <c r="BH198" s="18"/>
      <c r="BI198" s="19"/>
      <c r="BJ198" s="20"/>
      <c r="BK198" s="19"/>
      <c r="BL198" s="19"/>
      <c r="BM198" s="20"/>
    </row>
    <row r="199" spans="3:65" ht="9.75" customHeight="1">
      <c r="C199" s="99" t="s">
        <v>230</v>
      </c>
      <c r="D199" s="98" t="s">
        <v>187</v>
      </c>
      <c r="E199" s="43">
        <f>IF(O193="","",O193)</f>
        <v>15</v>
      </c>
      <c r="F199" s="34" t="str">
        <f t="shared" si="52"/>
        <v>-</v>
      </c>
      <c r="G199" s="1">
        <f>IF(M193="","",M193)</f>
        <v>21</v>
      </c>
      <c r="H199" s="294">
        <f>IF(J196="","",J196)</f>
      </c>
      <c r="I199" s="47">
        <f>IF(O196="","",O196)</f>
        <v>21</v>
      </c>
      <c r="J199" s="34" t="str">
        <f t="shared" si="54"/>
        <v>-</v>
      </c>
      <c r="K199" s="1">
        <f>IF(M196="","",M196)</f>
        <v>12</v>
      </c>
      <c r="L199" s="294" t="str">
        <f>IF(N196="","",N196)</f>
        <v>-</v>
      </c>
      <c r="M199" s="324"/>
      <c r="N199" s="300"/>
      <c r="O199" s="300"/>
      <c r="P199" s="301"/>
      <c r="Q199" s="33">
        <v>15</v>
      </c>
      <c r="R199" s="34" t="str">
        <f t="shared" si="49"/>
        <v>-</v>
      </c>
      <c r="S199" s="35">
        <v>21</v>
      </c>
      <c r="T199" s="279"/>
      <c r="U199" s="283"/>
      <c r="V199" s="284"/>
      <c r="W199" s="284"/>
      <c r="X199" s="285"/>
      <c r="Y199" s="9"/>
      <c r="Z199" s="18">
        <f>COUNTIF(E198:T200,"○")</f>
        <v>0</v>
      </c>
      <c r="AA199" s="19">
        <f>COUNTIF(E198:T200,"×")</f>
        <v>3</v>
      </c>
      <c r="AB199" s="14">
        <f>(IF((E198&gt;G198),1,0))+(IF((E199&gt;G199),1,0))+(IF((E200&gt;G200),1,0))+(IF((I198&gt;K198),1,0))+(IF((I199&gt;K199),1,0))+(IF((I200&gt;K200),1,0))+(IF((M198&gt;O198),1,0))+(IF((M199&gt;O199),1,0))+(IF((M200&gt;O200),1,0))+(IF((Q198&gt;S198),1,0))+(IF((Q199&gt;S199),1,0))+(IF((Q200&gt;S200),1,0))</f>
        <v>1</v>
      </c>
      <c r="AC199" s="15">
        <f>(IF((E198&lt;G198),1,0))+(IF((E199&lt;G199),1,0))+(IF((E200&lt;G200),1,0))+(IF((I198&lt;K198),1,0))+(IF((I199&lt;K199),1,0))+(IF((I200&lt;K200),1,0))+(IF((M198&lt;O198),1,0))+(IF((M199&lt;O199),1,0))+(IF((M200&lt;O200),1,0))+(IF((Q198&lt;S198),1,0))+(IF((Q199&lt;S199),1,0))+(IF((Q200&lt;S200),1,0))</f>
        <v>6</v>
      </c>
      <c r="AD199" s="16">
        <f>AB199-AC199</f>
        <v>-5</v>
      </c>
      <c r="AE199" s="19">
        <f>SUM(E198:E200,I198:I200,M198:M200,Q198:Q200)</f>
        <v>113</v>
      </c>
      <c r="AF199" s="19">
        <f>SUM(G198:G200,K198:K200,O198:O200,S198:S200)</f>
        <v>140</v>
      </c>
      <c r="AG199" s="20">
        <f>AE199-AF199</f>
        <v>-27</v>
      </c>
      <c r="AH199" s="64"/>
      <c r="AI199" s="99" t="s">
        <v>234</v>
      </c>
      <c r="AJ199" s="98" t="s">
        <v>187</v>
      </c>
      <c r="AK199" s="43">
        <f>IF(AU193="","",AU193)</f>
        <v>2</v>
      </c>
      <c r="AL199" s="34" t="str">
        <f t="shared" si="53"/>
        <v>-</v>
      </c>
      <c r="AM199" s="1">
        <f>IF(AS193="","",AS193)</f>
        <v>21</v>
      </c>
      <c r="AN199" s="294">
        <f>IF(AP196="","",AP196)</f>
      </c>
      <c r="AO199" s="47">
        <f>IF(AU196="","",AU196)</f>
        <v>9</v>
      </c>
      <c r="AP199" s="34" t="str">
        <f t="shared" si="55"/>
        <v>-</v>
      </c>
      <c r="AQ199" s="1">
        <f>IF(AS196="","",AS196)</f>
        <v>21</v>
      </c>
      <c r="AR199" s="294" t="str">
        <f>IF(AT196="","",AT196)</f>
        <v>-</v>
      </c>
      <c r="AS199" s="324"/>
      <c r="AT199" s="300"/>
      <c r="AU199" s="300"/>
      <c r="AV199" s="301"/>
      <c r="AW199" s="33">
        <v>6</v>
      </c>
      <c r="AX199" s="34" t="str">
        <f t="shared" si="51"/>
        <v>-</v>
      </c>
      <c r="AY199" s="35">
        <v>21</v>
      </c>
      <c r="AZ199" s="279"/>
      <c r="BA199" s="283"/>
      <c r="BB199" s="284"/>
      <c r="BC199" s="284"/>
      <c r="BD199" s="285"/>
      <c r="BE199" s="9"/>
      <c r="BF199" s="18">
        <f>COUNTIF(AK198:AZ200,"○")</f>
        <v>0</v>
      </c>
      <c r="BG199" s="19">
        <f>COUNTIF(AK198:AZ200,"×")</f>
        <v>3</v>
      </c>
      <c r="BH199" s="14">
        <f>(IF((AK198&gt;AM198),1,0))+(IF((AK199&gt;AM199),1,0))+(IF((AK200&gt;AM200),1,0))+(IF((AO198&gt;AQ198),1,0))+(IF((AO199&gt;AQ199),1,0))+(IF((AO200&gt;AQ200),1,0))+(IF((AS198&gt;AU198),1,0))+(IF((AS199&gt;AU199),1,0))+(IF((AS200&gt;AU200),1,0))+(IF((AW198&gt;AY198),1,0))+(IF((AW199&gt;AY199),1,0))+(IF((AW200&gt;AY200),1,0))</f>
        <v>0</v>
      </c>
      <c r="BI199" s="15">
        <f>(IF((AK198&lt;AM198),1,0))+(IF((AK199&lt;AM199),1,0))+(IF((AK200&lt;AM200),1,0))+(IF((AO198&lt;AQ198),1,0))+(IF((AO199&lt;AQ199),1,0))+(IF((AO200&lt;AQ200),1,0))+(IF((AS198&lt;AU198),1,0))+(IF((AS199&lt;AU199),1,0))+(IF((AS200&lt;AU200),1,0))+(IF((AW198&lt;AY198),1,0))+(IF((AW199&lt;AY199),1,0))+(IF((AW200&lt;AY200),1,0))</f>
        <v>6</v>
      </c>
      <c r="BJ199" s="16">
        <f>BH199-BI199</f>
        <v>-6</v>
      </c>
      <c r="BK199" s="19">
        <f>SUM(AK198:AK200,AO198:AO200,AS198:AS200,AW198:AW200)</f>
        <v>44</v>
      </c>
      <c r="BL199" s="19">
        <f>SUM(AM198:AM200,AQ198:AQ200,AU198:AU200,AY198:AY200)</f>
        <v>126</v>
      </c>
      <c r="BM199" s="20">
        <f>BK199-BL199</f>
        <v>-82</v>
      </c>
    </row>
    <row r="200" spans="3:65" ht="9.75" customHeight="1">
      <c r="C200" s="102"/>
      <c r="D200" s="101" t="s">
        <v>319</v>
      </c>
      <c r="E200" s="44">
        <f>IF(O194="","",O194)</f>
      </c>
      <c r="F200" s="42">
        <f t="shared" si="52"/>
      </c>
      <c r="G200" s="45">
        <f>IF(M194="","",M194)</f>
      </c>
      <c r="H200" s="295">
        <f>IF(J197="","",J197)</f>
      </c>
      <c r="I200" s="48">
        <f>IF(O197="","",O197)</f>
        <v>16</v>
      </c>
      <c r="J200" s="34" t="str">
        <f t="shared" si="54"/>
        <v>-</v>
      </c>
      <c r="K200" s="45">
        <f>IF(M197="","",M197)</f>
        <v>21</v>
      </c>
      <c r="L200" s="295" t="str">
        <f>IF(N197="","",N197)</f>
        <v>-</v>
      </c>
      <c r="M200" s="334"/>
      <c r="N200" s="303"/>
      <c r="O200" s="303"/>
      <c r="P200" s="304"/>
      <c r="Q200" s="40"/>
      <c r="R200" s="34">
        <f t="shared" si="49"/>
      </c>
      <c r="S200" s="41"/>
      <c r="T200" s="331"/>
      <c r="U200" s="220">
        <f>Z199</f>
        <v>0</v>
      </c>
      <c r="V200" s="221" t="s">
        <v>9</v>
      </c>
      <c r="W200" s="221">
        <f>AA199</f>
        <v>3</v>
      </c>
      <c r="X200" s="222" t="s">
        <v>6</v>
      </c>
      <c r="Y200" s="9"/>
      <c r="Z200" s="18"/>
      <c r="AA200" s="19"/>
      <c r="AB200" s="18"/>
      <c r="AC200" s="19"/>
      <c r="AD200" s="20"/>
      <c r="AE200" s="19"/>
      <c r="AF200" s="19"/>
      <c r="AG200" s="20"/>
      <c r="AH200" s="64"/>
      <c r="AI200" s="102"/>
      <c r="AJ200" s="101" t="s">
        <v>319</v>
      </c>
      <c r="AK200" s="44">
        <f>IF(AU194="","",AU194)</f>
      </c>
      <c r="AL200" s="42">
        <f t="shared" si="53"/>
      </c>
      <c r="AM200" s="45">
        <f>IF(AS194="","",AS194)</f>
      </c>
      <c r="AN200" s="295">
        <f>IF(AP197="","",AP197)</f>
      </c>
      <c r="AO200" s="48">
        <f>IF(AU197="","",AU197)</f>
      </c>
      <c r="AP200" s="34">
        <f t="shared" si="55"/>
      </c>
      <c r="AQ200" s="45">
        <f>IF(AS197="","",AS197)</f>
      </c>
      <c r="AR200" s="295">
        <f>IF(AT197="","",AT197)</f>
      </c>
      <c r="AS200" s="334"/>
      <c r="AT200" s="303"/>
      <c r="AU200" s="303"/>
      <c r="AV200" s="304"/>
      <c r="AW200" s="40"/>
      <c r="AX200" s="34">
        <f t="shared" si="51"/>
      </c>
      <c r="AY200" s="41"/>
      <c r="AZ200" s="331"/>
      <c r="BA200" s="220">
        <f>BF199</f>
        <v>0</v>
      </c>
      <c r="BB200" s="221" t="s">
        <v>9</v>
      </c>
      <c r="BC200" s="221">
        <f>BG199</f>
        <v>3</v>
      </c>
      <c r="BD200" s="222" t="s">
        <v>6</v>
      </c>
      <c r="BE200" s="9"/>
      <c r="BF200" s="18"/>
      <c r="BG200" s="19"/>
      <c r="BH200" s="18"/>
      <c r="BI200" s="19"/>
      <c r="BJ200" s="20"/>
      <c r="BK200" s="19"/>
      <c r="BL200" s="19"/>
      <c r="BM200" s="20"/>
    </row>
    <row r="201" spans="3:65" ht="9.75" customHeight="1">
      <c r="C201" s="99" t="s">
        <v>255</v>
      </c>
      <c r="D201" s="100" t="s">
        <v>307</v>
      </c>
      <c r="E201" s="43">
        <f>IF(S192="","",S192)</f>
        <v>21</v>
      </c>
      <c r="F201" s="34" t="str">
        <f t="shared" si="52"/>
        <v>-</v>
      </c>
      <c r="G201" s="1">
        <f>IF(Q192="","",Q192)</f>
        <v>18</v>
      </c>
      <c r="H201" s="293" t="str">
        <f>IF(T192="","",IF(T192="○","×",IF(T192="×","○")))</f>
        <v>○</v>
      </c>
      <c r="I201" s="47">
        <f>IF(S195="","",S195)</f>
        <v>21</v>
      </c>
      <c r="J201" s="46" t="str">
        <f t="shared" si="54"/>
        <v>-</v>
      </c>
      <c r="K201" s="1">
        <f>IF(Q195="","",Q195)</f>
        <v>16</v>
      </c>
      <c r="L201" s="293" t="str">
        <f>IF(T195="","",IF(T195="○","×",IF(T195="×","○")))</f>
        <v>○</v>
      </c>
      <c r="M201" s="49">
        <f>IF(S198="","",S198)</f>
        <v>21</v>
      </c>
      <c r="N201" s="34" t="str">
        <f>IF(M201="","","-")</f>
        <v>-</v>
      </c>
      <c r="O201" s="5">
        <f>IF(Q198="","",Q198)</f>
        <v>8</v>
      </c>
      <c r="P201" s="293" t="str">
        <f>IF(T198="","",IF(T198="○","×",IF(T198="×","○")))</f>
        <v>○</v>
      </c>
      <c r="Q201" s="321"/>
      <c r="R201" s="322"/>
      <c r="S201" s="322"/>
      <c r="T201" s="323"/>
      <c r="U201" s="335" t="s">
        <v>386</v>
      </c>
      <c r="V201" s="336"/>
      <c r="W201" s="336"/>
      <c r="X201" s="337"/>
      <c r="Y201" s="9"/>
      <c r="Z201" s="8"/>
      <c r="AA201" s="6"/>
      <c r="AB201" s="8"/>
      <c r="AC201" s="6"/>
      <c r="AD201" s="12"/>
      <c r="AE201" s="6"/>
      <c r="AF201" s="6"/>
      <c r="AG201" s="12"/>
      <c r="AH201" s="64"/>
      <c r="AI201" s="99" t="s">
        <v>245</v>
      </c>
      <c r="AJ201" s="100" t="s">
        <v>306</v>
      </c>
      <c r="AK201" s="43">
        <f>IF(AY192="","",AY192)</f>
        <v>21</v>
      </c>
      <c r="AL201" s="34" t="str">
        <f t="shared" si="53"/>
        <v>-</v>
      </c>
      <c r="AM201" s="1">
        <f>IF(AW192="","",AW192)</f>
        <v>10</v>
      </c>
      <c r="AN201" s="293" t="str">
        <f>IF(AZ192="","",IF(AZ192="○","×",IF(AZ192="×","○")))</f>
        <v>○</v>
      </c>
      <c r="AO201" s="47">
        <f>IF(AY195="","",AY195)</f>
        <v>15</v>
      </c>
      <c r="AP201" s="46" t="str">
        <f t="shared" si="55"/>
        <v>-</v>
      </c>
      <c r="AQ201" s="1">
        <f>IF(AW195="","",AW195)</f>
        <v>21</v>
      </c>
      <c r="AR201" s="293" t="str">
        <f>IF(AZ195="","",IF(AZ195="○","×",IF(AZ195="×","○")))</f>
        <v>×</v>
      </c>
      <c r="AS201" s="49">
        <f>IF(AY198="","",AY198)</f>
        <v>21</v>
      </c>
      <c r="AT201" s="34" t="str">
        <f>IF(AS201="","","-")</f>
        <v>-</v>
      </c>
      <c r="AU201" s="5">
        <f>IF(AW198="","",AW198)</f>
        <v>9</v>
      </c>
      <c r="AV201" s="293" t="str">
        <f>IF(AZ198="","",IF(AZ198="○","×",IF(AZ198="×","○")))</f>
        <v>○</v>
      </c>
      <c r="AW201" s="321"/>
      <c r="AX201" s="322"/>
      <c r="AY201" s="322"/>
      <c r="AZ201" s="323"/>
      <c r="BA201" s="335" t="s">
        <v>387</v>
      </c>
      <c r="BB201" s="336"/>
      <c r="BC201" s="336"/>
      <c r="BD201" s="337"/>
      <c r="BE201" s="9"/>
      <c r="BF201" s="8"/>
      <c r="BG201" s="6"/>
      <c r="BH201" s="8"/>
      <c r="BI201" s="6"/>
      <c r="BJ201" s="12"/>
      <c r="BK201" s="6"/>
      <c r="BL201" s="6"/>
      <c r="BM201" s="12"/>
    </row>
    <row r="202" spans="3:65" ht="9.75" customHeight="1">
      <c r="C202" s="99" t="s">
        <v>256</v>
      </c>
      <c r="D202" s="98" t="s">
        <v>307</v>
      </c>
      <c r="E202" s="43">
        <f>IF(S193="","",S193)</f>
        <v>21</v>
      </c>
      <c r="F202" s="34" t="str">
        <f t="shared" si="52"/>
        <v>-</v>
      </c>
      <c r="G202" s="1">
        <f>IF(Q193="","",Q193)</f>
        <v>13</v>
      </c>
      <c r="H202" s="294" t="str">
        <f>IF(J199="","",J199)</f>
        <v>-</v>
      </c>
      <c r="I202" s="47">
        <f>IF(S196="","",S196)</f>
        <v>21</v>
      </c>
      <c r="J202" s="34" t="str">
        <f t="shared" si="54"/>
        <v>-</v>
      </c>
      <c r="K202" s="1">
        <f>IF(Q196="","",Q196)</f>
        <v>15</v>
      </c>
      <c r="L202" s="294">
        <f>IF(N199="","",N199)</f>
      </c>
      <c r="M202" s="47">
        <f>IF(S199="","",S199)</f>
        <v>21</v>
      </c>
      <c r="N202" s="34" t="str">
        <f>IF(M202="","","-")</f>
        <v>-</v>
      </c>
      <c r="O202" s="1">
        <f>IF(Q199="","",Q199)</f>
        <v>15</v>
      </c>
      <c r="P202" s="294" t="str">
        <f>IF(R199="","",R199)</f>
        <v>-</v>
      </c>
      <c r="Q202" s="324"/>
      <c r="R202" s="300"/>
      <c r="S202" s="300"/>
      <c r="T202" s="325"/>
      <c r="U202" s="283"/>
      <c r="V202" s="284"/>
      <c r="W202" s="284"/>
      <c r="X202" s="285"/>
      <c r="Y202" s="9"/>
      <c r="Z202" s="18">
        <f>COUNTIF(E201:T203,"○")</f>
        <v>3</v>
      </c>
      <c r="AA202" s="19">
        <f>COUNTIF(E201:T203,"×")</f>
        <v>0</v>
      </c>
      <c r="AB202" s="14">
        <f>(IF((E201&gt;G201),1,0))+(IF((E202&gt;G202),1,0))+(IF((E203&gt;G203),1,0))+(IF((I201&gt;K201),1,0))+(IF((I202&gt;K202),1,0))+(IF((I203&gt;K203),1,0))+(IF((M201&gt;O201),1,0))+(IF((M202&gt;O202),1,0))+(IF((M203&gt;O203),1,0))+(IF((Q201&gt;S201),1,0))+(IF((Q202&gt;S202),1,0))+(IF((Q203&gt;S203),1,0))</f>
        <v>6</v>
      </c>
      <c r="AC202" s="15">
        <f>(IF((E201&lt;G201),1,0))+(IF((E202&lt;G202),1,0))+(IF((E203&lt;G203),1,0))+(IF((I201&lt;K201),1,0))+(IF((I202&lt;K202),1,0))+(IF((I203&lt;K203),1,0))+(IF((M201&lt;O201),1,0))+(IF((M202&lt;O202),1,0))+(IF((M203&lt;O203),1,0))+(IF((Q201&lt;S201),1,0))+(IF((Q202&lt;S202),1,0))+(IF((Q203&lt;S203),1,0))</f>
        <v>0</v>
      </c>
      <c r="AD202" s="16">
        <f>AB202-AC202</f>
        <v>6</v>
      </c>
      <c r="AE202" s="19">
        <f>SUM(E201:E203,I201:I203,M201:M203,Q201:Q203)</f>
        <v>126</v>
      </c>
      <c r="AF202" s="19">
        <f>SUM(G201:G203,K201:K203,O201:O203,S201:S203)</f>
        <v>85</v>
      </c>
      <c r="AG202" s="20">
        <f>AE202-AF202</f>
        <v>41</v>
      </c>
      <c r="AH202" s="64"/>
      <c r="AI202" s="99" t="s">
        <v>383</v>
      </c>
      <c r="AJ202" s="98" t="s">
        <v>204</v>
      </c>
      <c r="AK202" s="43">
        <f>IF(AY193="","",AY193)</f>
        <v>18</v>
      </c>
      <c r="AL202" s="34" t="str">
        <f t="shared" si="53"/>
        <v>-</v>
      </c>
      <c r="AM202" s="1">
        <f>IF(AW193="","",AW193)</f>
        <v>21</v>
      </c>
      <c r="AN202" s="294" t="str">
        <f>IF(AP199="","",AP199)</f>
        <v>-</v>
      </c>
      <c r="AO202" s="47">
        <f>IF(AY196="","",AY196)</f>
        <v>16</v>
      </c>
      <c r="AP202" s="34" t="str">
        <f t="shared" si="55"/>
        <v>-</v>
      </c>
      <c r="AQ202" s="1">
        <f>IF(AW196="","",AW196)</f>
        <v>21</v>
      </c>
      <c r="AR202" s="294">
        <f>IF(AT199="","",AT199)</f>
      </c>
      <c r="AS202" s="47">
        <f>IF(AY199="","",AY199)</f>
        <v>21</v>
      </c>
      <c r="AT202" s="34" t="str">
        <f>IF(AS202="","","-")</f>
        <v>-</v>
      </c>
      <c r="AU202" s="1">
        <f>IF(AW199="","",AW199)</f>
        <v>6</v>
      </c>
      <c r="AV202" s="294" t="str">
        <f>IF(AX199="","",AX199)</f>
        <v>-</v>
      </c>
      <c r="AW202" s="324"/>
      <c r="AX202" s="300"/>
      <c r="AY202" s="300"/>
      <c r="AZ202" s="325"/>
      <c r="BA202" s="283"/>
      <c r="BB202" s="284"/>
      <c r="BC202" s="284"/>
      <c r="BD202" s="285"/>
      <c r="BE202" s="9"/>
      <c r="BF202" s="18">
        <f>COUNTIF(AK201:AZ203,"○")</f>
        <v>2</v>
      </c>
      <c r="BG202" s="19">
        <f>COUNTIF(AK201:AZ203,"×")</f>
        <v>1</v>
      </c>
      <c r="BH202" s="14">
        <f>(IF((AK201&gt;AM201),1,0))+(IF((AK202&gt;AM202),1,0))+(IF((AK203&gt;AM203),1,0))+(IF((AO201&gt;AQ201),1,0))+(IF((AO202&gt;AQ202),1,0))+(IF((AO203&gt;AQ203),1,0))+(IF((AS201&gt;AU201),1,0))+(IF((AS202&gt;AU202),1,0))+(IF((AS203&gt;AU203),1,0))+(IF((AW201&gt;AY201),1,0))+(IF((AW202&gt;AY202),1,0))+(IF((AW203&gt;AY203),1,0))</f>
        <v>4</v>
      </c>
      <c r="BI202" s="15">
        <f>(IF((AK201&lt;AM201),1,0))+(IF((AK202&lt;AM202),1,0))+(IF((AK203&lt;AM203),1,0))+(IF((AO201&lt;AQ201),1,0))+(IF((AO202&lt;AQ202),1,0))+(IF((AO203&lt;AQ203),1,0))+(IF((AS201&lt;AU201),1,0))+(IF((AS202&lt;AU202),1,0))+(IF((AS203&lt;AU203),1,0))+(IF((AW201&lt;AY201),1,0))+(IF((AW202&lt;AY202),1,0))+(IF((AW203&lt;AY203),1,0))</f>
        <v>3</v>
      </c>
      <c r="BJ202" s="16">
        <f>BH202-BI202</f>
        <v>1</v>
      </c>
      <c r="BK202" s="19">
        <f>SUM(AK201:AK203,AO201:AO203,AS201:AS203,AW201:AW203)</f>
        <v>135</v>
      </c>
      <c r="BL202" s="19">
        <f>SUM(AM201:AM203,AQ201:AQ203,AU201:AU203,AY201:AY203)</f>
        <v>109</v>
      </c>
      <c r="BM202" s="20">
        <f>BK202-BL202</f>
        <v>26</v>
      </c>
    </row>
    <row r="203" spans="3:65" ht="9.75" customHeight="1" thickBot="1">
      <c r="C203" s="97"/>
      <c r="D203" s="96" t="s">
        <v>116</v>
      </c>
      <c r="E203" s="50">
        <f>IF(S194="","",S194)</f>
      </c>
      <c r="F203" s="51">
        <f t="shared" si="52"/>
      </c>
      <c r="G203" s="2">
        <f>IF(Q194="","",Q194)</f>
      </c>
      <c r="H203" s="332" t="str">
        <f>IF(J200="","",J200)</f>
        <v>-</v>
      </c>
      <c r="I203" s="52">
        <f>IF(S197="","",S197)</f>
      </c>
      <c r="J203" s="51">
        <f t="shared" si="54"/>
      </c>
      <c r="K203" s="2">
        <f>IF(Q197="","",Q197)</f>
      </c>
      <c r="L203" s="332">
        <f>IF(N200="","",N200)</f>
      </c>
      <c r="M203" s="52">
        <f>IF(S200="","",S200)</f>
      </c>
      <c r="N203" s="51">
        <f>IF(M203="","","-")</f>
      </c>
      <c r="O203" s="2">
        <f>IF(Q200="","",Q200)</f>
      </c>
      <c r="P203" s="332">
        <f>IF(R200="","",R200)</f>
      </c>
      <c r="Q203" s="326"/>
      <c r="R203" s="327"/>
      <c r="S203" s="327"/>
      <c r="T203" s="328"/>
      <c r="U203" s="30">
        <f>Z202</f>
        <v>3</v>
      </c>
      <c r="V203" s="31" t="s">
        <v>9</v>
      </c>
      <c r="W203" s="31">
        <f>AA202</f>
        <v>0</v>
      </c>
      <c r="X203" s="32" t="s">
        <v>6</v>
      </c>
      <c r="Y203" s="9"/>
      <c r="Z203" s="26"/>
      <c r="AA203" s="27"/>
      <c r="AB203" s="26"/>
      <c r="AC203" s="27"/>
      <c r="AD203" s="28"/>
      <c r="AE203" s="27"/>
      <c r="AF203" s="27"/>
      <c r="AG203" s="28"/>
      <c r="AH203" s="64"/>
      <c r="AI203" s="97"/>
      <c r="AJ203" s="96" t="s">
        <v>206</v>
      </c>
      <c r="AK203" s="50">
        <f>IF(AY194="","",AY194)</f>
        <v>23</v>
      </c>
      <c r="AL203" s="51" t="str">
        <f t="shared" si="53"/>
        <v>-</v>
      </c>
      <c r="AM203" s="2">
        <f>IF(AW194="","",AW194)</f>
        <v>21</v>
      </c>
      <c r="AN203" s="332">
        <f>IF(AP200="","",AP200)</f>
      </c>
      <c r="AO203" s="52">
        <f>IF(AY197="","",AY197)</f>
      </c>
      <c r="AP203" s="51">
        <f t="shared" si="55"/>
      </c>
      <c r="AQ203" s="2">
        <f>IF(AW197="","",AW197)</f>
      </c>
      <c r="AR203" s="332">
        <f>IF(AT200="","",AT200)</f>
      </c>
      <c r="AS203" s="52">
        <f>IF(AY200="","",AY200)</f>
      </c>
      <c r="AT203" s="51">
        <f>IF(AS203="","","-")</f>
      </c>
      <c r="AU203" s="2">
        <f>IF(AW200="","",AW200)</f>
      </c>
      <c r="AV203" s="332">
        <f>IF(AX200="","",AX200)</f>
      </c>
      <c r="AW203" s="326"/>
      <c r="AX203" s="327"/>
      <c r="AY203" s="327"/>
      <c r="AZ203" s="328"/>
      <c r="BA203" s="30">
        <f>BF202</f>
        <v>2</v>
      </c>
      <c r="BB203" s="31" t="s">
        <v>9</v>
      </c>
      <c r="BC203" s="31">
        <f>BG202</f>
        <v>1</v>
      </c>
      <c r="BD203" s="32" t="s">
        <v>6</v>
      </c>
      <c r="BE203" s="9"/>
      <c r="BF203" s="26"/>
      <c r="BG203" s="27"/>
      <c r="BH203" s="26"/>
      <c r="BI203" s="27"/>
      <c r="BJ203" s="28"/>
      <c r="BK203" s="27"/>
      <c r="BL203" s="27"/>
      <c r="BM203" s="28"/>
    </row>
    <row r="204" spans="3:61" ht="9.75" customHeight="1">
      <c r="C204" s="67"/>
      <c r="D204" s="71"/>
      <c r="E204" s="71"/>
      <c r="F204" s="71"/>
      <c r="G204" s="71"/>
      <c r="H204" s="71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121"/>
      <c r="T204" s="121"/>
      <c r="U204" s="121"/>
      <c r="V204" s="121"/>
      <c r="W204" s="121"/>
      <c r="X204" s="68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</row>
    <row r="205" spans="3:61" ht="9.75" customHeight="1" thickBot="1">
      <c r="C205" s="67"/>
      <c r="D205" s="71"/>
      <c r="E205" s="71"/>
      <c r="F205" s="71"/>
      <c r="G205" s="71"/>
      <c r="H205" s="71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121"/>
      <c r="T205" s="121"/>
      <c r="U205" s="121"/>
      <c r="V205" s="121"/>
      <c r="W205" s="121"/>
      <c r="X205" s="68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</row>
    <row r="206" spans="1:61" ht="6" customHeight="1">
      <c r="A206" s="112"/>
      <c r="B206" s="112"/>
      <c r="C206" s="113"/>
      <c r="D206" s="117"/>
      <c r="E206" s="117"/>
      <c r="F206" s="117"/>
      <c r="G206" s="117"/>
      <c r="H206" s="117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5"/>
      <c r="T206" s="115"/>
      <c r="U206" s="115"/>
      <c r="V206" s="115"/>
      <c r="W206" s="115"/>
      <c r="X206" s="114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</row>
    <row r="207" spans="1:61" ht="12.75" customHeight="1">
      <c r="A207" s="94"/>
      <c r="B207" s="94"/>
      <c r="C207" s="208" t="str">
        <f>C218</f>
        <v>松木美海</v>
      </c>
      <c r="D207" s="209" t="str">
        <f>D218</f>
        <v>観音寺中</v>
      </c>
      <c r="E207" s="262" t="s">
        <v>31</v>
      </c>
      <c r="F207" s="263"/>
      <c r="G207" s="263"/>
      <c r="H207" s="264"/>
      <c r="I207" s="86"/>
      <c r="J207" s="86"/>
      <c r="K207" s="86"/>
      <c r="L207" s="86"/>
      <c r="M207" s="86"/>
      <c r="N207" s="86"/>
      <c r="O207" s="86"/>
      <c r="P207" s="242" t="s">
        <v>82</v>
      </c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2"/>
      <c r="AY207" s="242"/>
      <c r="AZ207" s="242"/>
      <c r="BA207" s="242"/>
      <c r="BB207" s="242"/>
      <c r="BC207" s="242"/>
      <c r="BD207" s="242"/>
      <c r="BE207" s="94"/>
      <c r="BF207" s="94"/>
      <c r="BG207" s="94"/>
      <c r="BH207" s="94"/>
      <c r="BI207" s="94"/>
    </row>
    <row r="208" spans="1:61" ht="12.75" customHeight="1" thickBot="1">
      <c r="A208" s="94"/>
      <c r="B208" s="94"/>
      <c r="C208" s="210" t="str">
        <f>C219</f>
        <v>松木孝仁</v>
      </c>
      <c r="D208" s="211" t="str">
        <f>D219</f>
        <v>Ｔ.Ｍ.Ｂ</v>
      </c>
      <c r="E208" s="249"/>
      <c r="F208" s="250"/>
      <c r="G208" s="250"/>
      <c r="H208" s="251"/>
      <c r="I208" s="158">
        <v>10</v>
      </c>
      <c r="J208" s="158">
        <v>21</v>
      </c>
      <c r="K208" s="164">
        <v>12</v>
      </c>
      <c r="L208" s="162"/>
      <c r="M208" s="162"/>
      <c r="N208" s="88"/>
      <c r="O208" s="86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  <c r="AJ208" s="242"/>
      <c r="AK208" s="242"/>
      <c r="AL208" s="242"/>
      <c r="AM208" s="242"/>
      <c r="AN208" s="242"/>
      <c r="AO208" s="242"/>
      <c r="AP208" s="242"/>
      <c r="AQ208" s="242"/>
      <c r="AR208" s="242"/>
      <c r="AS208" s="242"/>
      <c r="AT208" s="242"/>
      <c r="AU208" s="242"/>
      <c r="AV208" s="242"/>
      <c r="AW208" s="242"/>
      <c r="AX208" s="242"/>
      <c r="AY208" s="242"/>
      <c r="AZ208" s="242"/>
      <c r="BA208" s="242"/>
      <c r="BB208" s="242"/>
      <c r="BC208" s="242"/>
      <c r="BD208" s="242"/>
      <c r="BE208" s="94"/>
      <c r="BF208" s="94"/>
      <c r="BG208" s="94"/>
      <c r="BH208" s="94"/>
      <c r="BI208" s="94"/>
    </row>
    <row r="209" spans="1:62" ht="12.75" customHeight="1" thickBot="1" thickTop="1">
      <c r="A209" s="94"/>
      <c r="B209" s="94"/>
      <c r="C209" s="212" t="str">
        <f>AI224</f>
        <v>曽根大樹</v>
      </c>
      <c r="D209" s="213" t="str">
        <f>AJ224</f>
        <v>ＭＢＣ</v>
      </c>
      <c r="E209" s="243" t="s">
        <v>30</v>
      </c>
      <c r="F209" s="244"/>
      <c r="G209" s="244"/>
      <c r="H209" s="245"/>
      <c r="I209" s="188">
        <v>21</v>
      </c>
      <c r="J209" s="192">
        <v>11</v>
      </c>
      <c r="K209" s="190">
        <v>21</v>
      </c>
      <c r="L209" s="159"/>
      <c r="M209" s="160"/>
      <c r="N209" s="90"/>
      <c r="O209" s="88"/>
      <c r="P209" s="86"/>
      <c r="Q209" s="127" t="s">
        <v>42</v>
      </c>
      <c r="R209" s="68"/>
      <c r="S209" s="94"/>
      <c r="T209" s="94"/>
      <c r="U209" s="94"/>
      <c r="V209" s="128"/>
      <c r="W209" s="128"/>
      <c r="X209" s="128"/>
      <c r="Y209" s="128"/>
      <c r="Z209" s="128"/>
      <c r="AA209" s="91"/>
      <c r="AB209" s="94"/>
      <c r="AC209" s="94"/>
      <c r="AD209" s="94"/>
      <c r="AE209" s="94"/>
      <c r="AF209" s="67"/>
      <c r="AG209" s="67"/>
      <c r="AH209" s="67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</row>
    <row r="210" spans="1:62" ht="12.75" customHeight="1" thickBot="1" thickTop="1">
      <c r="A210" s="94"/>
      <c r="B210" s="94"/>
      <c r="C210" s="214" t="str">
        <f>AI225</f>
        <v>尾形起範</v>
      </c>
      <c r="D210" s="215" t="str">
        <f>AJ225</f>
        <v>ＭＢＣ</v>
      </c>
      <c r="E210" s="246"/>
      <c r="F210" s="247"/>
      <c r="G210" s="247"/>
      <c r="H210" s="248"/>
      <c r="I210" s="92"/>
      <c r="J210" s="162"/>
      <c r="K210" s="92"/>
      <c r="L210" s="92"/>
      <c r="M210" s="166"/>
      <c r="N210" s="90">
        <v>21</v>
      </c>
      <c r="O210" s="88">
        <v>17</v>
      </c>
      <c r="P210" s="86">
        <v>20</v>
      </c>
      <c r="Q210" s="289" t="str">
        <f>C213</f>
        <v>越智雅仁</v>
      </c>
      <c r="R210" s="290"/>
      <c r="S210" s="290"/>
      <c r="T210" s="290"/>
      <c r="U210" s="290"/>
      <c r="V210" s="290"/>
      <c r="W210" s="290"/>
      <c r="X210" s="291" t="str">
        <f>D213</f>
        <v>ＢＬＡＣＫ</v>
      </c>
      <c r="Y210" s="290"/>
      <c r="Z210" s="290"/>
      <c r="AA210" s="290"/>
      <c r="AB210" s="290"/>
      <c r="AC210" s="290"/>
      <c r="AD210" s="290"/>
      <c r="AE210" s="292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</row>
    <row r="211" spans="1:62" ht="12.75" customHeight="1" thickTop="1">
      <c r="A211" s="94"/>
      <c r="B211" s="94"/>
      <c r="C211" s="212" t="str">
        <f>C227</f>
        <v>松村源内</v>
      </c>
      <c r="D211" s="213" t="str">
        <f>D227</f>
        <v>三島高校</v>
      </c>
      <c r="E211" s="243" t="s">
        <v>16</v>
      </c>
      <c r="F211" s="244"/>
      <c r="G211" s="244"/>
      <c r="H211" s="245"/>
      <c r="I211" s="92"/>
      <c r="J211" s="162"/>
      <c r="K211" s="92"/>
      <c r="L211" s="92"/>
      <c r="M211" s="199"/>
      <c r="N211" s="200">
        <v>13</v>
      </c>
      <c r="O211" s="201">
        <v>21</v>
      </c>
      <c r="P211" s="202">
        <v>22</v>
      </c>
      <c r="Q211" s="269" t="str">
        <f>C214</f>
        <v>越智勇輝</v>
      </c>
      <c r="R211" s="270"/>
      <c r="S211" s="270"/>
      <c r="T211" s="270"/>
      <c r="U211" s="270"/>
      <c r="V211" s="270"/>
      <c r="W211" s="270"/>
      <c r="X211" s="271" t="str">
        <f>D214</f>
        <v>ＢＬＡＣＫ</v>
      </c>
      <c r="Y211" s="271"/>
      <c r="Z211" s="271"/>
      <c r="AA211" s="271"/>
      <c r="AB211" s="271"/>
      <c r="AC211" s="271"/>
      <c r="AD211" s="271"/>
      <c r="AE211" s="272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</row>
    <row r="212" spans="1:62" ht="12.75" customHeight="1" thickBot="1">
      <c r="A212" s="94"/>
      <c r="B212" s="94"/>
      <c r="C212" s="214" t="str">
        <f>C228</f>
        <v>伊藤彬史</v>
      </c>
      <c r="D212" s="215" t="str">
        <f>D228</f>
        <v>三島高校</v>
      </c>
      <c r="E212" s="246"/>
      <c r="F212" s="247"/>
      <c r="G212" s="247"/>
      <c r="H212" s="248"/>
      <c r="I212" s="168"/>
      <c r="J212" s="168">
        <v>11</v>
      </c>
      <c r="K212" s="171">
        <v>9</v>
      </c>
      <c r="L212" s="189"/>
      <c r="M212" s="198"/>
      <c r="N212" s="88"/>
      <c r="O212" s="88"/>
      <c r="P212" s="86"/>
      <c r="Q212" s="273" t="s">
        <v>43</v>
      </c>
      <c r="R212" s="273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73"/>
      <c r="AD212" s="273"/>
      <c r="AE212" s="273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</row>
    <row r="213" spans="1:62" ht="12.75" customHeight="1" thickBot="1" thickTop="1">
      <c r="A213" s="94"/>
      <c r="B213" s="94"/>
      <c r="C213" s="216" t="str">
        <f>AI221</f>
        <v>越智雅仁</v>
      </c>
      <c r="D213" s="217" t="str">
        <f>AJ221</f>
        <v>ＢＬＡＣＫ</v>
      </c>
      <c r="E213" s="249" t="s">
        <v>29</v>
      </c>
      <c r="F213" s="250"/>
      <c r="G213" s="250"/>
      <c r="H213" s="251"/>
      <c r="I213" s="188"/>
      <c r="J213" s="192">
        <v>21</v>
      </c>
      <c r="K213" s="190">
        <v>21</v>
      </c>
      <c r="L213" s="162"/>
      <c r="M213" s="162"/>
      <c r="N213" s="88"/>
      <c r="O213" s="88"/>
      <c r="P213" s="86"/>
      <c r="Q213" s="274" t="str">
        <f>C209</f>
        <v>曽根大樹</v>
      </c>
      <c r="R213" s="275"/>
      <c r="S213" s="275"/>
      <c r="T213" s="275"/>
      <c r="U213" s="275"/>
      <c r="V213" s="275"/>
      <c r="W213" s="275"/>
      <c r="X213" s="276" t="str">
        <f>D209</f>
        <v>ＭＢＣ</v>
      </c>
      <c r="Y213" s="276"/>
      <c r="Z213" s="276"/>
      <c r="AA213" s="276"/>
      <c r="AB213" s="276"/>
      <c r="AC213" s="276"/>
      <c r="AD213" s="276"/>
      <c r="AE213" s="277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</row>
    <row r="214" spans="1:62" ht="12.75" customHeight="1" thickTop="1">
      <c r="A214" s="94"/>
      <c r="B214" s="94"/>
      <c r="C214" s="218" t="str">
        <f>AI222</f>
        <v>越智勇輝</v>
      </c>
      <c r="D214" s="219" t="str">
        <f>AJ222</f>
        <v>ＢＬＡＣＫ</v>
      </c>
      <c r="E214" s="342"/>
      <c r="F214" s="343"/>
      <c r="G214" s="343"/>
      <c r="H214" s="344"/>
      <c r="I214" s="86"/>
      <c r="J214" s="86"/>
      <c r="K214" s="86"/>
      <c r="L214" s="86"/>
      <c r="M214" s="86"/>
      <c r="N214" s="86"/>
      <c r="O214" s="86"/>
      <c r="P214" s="86"/>
      <c r="Q214" s="269" t="str">
        <f>C210</f>
        <v>尾形起範</v>
      </c>
      <c r="R214" s="270"/>
      <c r="S214" s="270"/>
      <c r="T214" s="270"/>
      <c r="U214" s="270"/>
      <c r="V214" s="270"/>
      <c r="W214" s="270"/>
      <c r="X214" s="286" t="str">
        <f>D210</f>
        <v>ＭＢＣ</v>
      </c>
      <c r="Y214" s="286"/>
      <c r="Z214" s="286"/>
      <c r="AA214" s="286"/>
      <c r="AB214" s="286"/>
      <c r="AC214" s="286"/>
      <c r="AD214" s="286"/>
      <c r="AE214" s="287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</row>
    <row r="215" spans="3:41" ht="4.5" customHeight="1" thickBot="1">
      <c r="C215" s="67"/>
      <c r="D215" s="71"/>
      <c r="E215" s="71"/>
      <c r="F215" s="71"/>
      <c r="G215" s="71"/>
      <c r="H215" s="71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121"/>
      <c r="T215" s="121"/>
      <c r="U215" s="121"/>
      <c r="V215" s="121"/>
      <c r="W215" s="121"/>
      <c r="X215" s="68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</row>
    <row r="216" spans="3:65" ht="9" customHeight="1">
      <c r="C216" s="255" t="s">
        <v>44</v>
      </c>
      <c r="D216" s="256"/>
      <c r="E216" s="259" t="str">
        <f>C218</f>
        <v>松木美海</v>
      </c>
      <c r="F216" s="233"/>
      <c r="G216" s="233"/>
      <c r="H216" s="234"/>
      <c r="I216" s="232" t="str">
        <f>C221</f>
        <v>尾崎　慎</v>
      </c>
      <c r="J216" s="233"/>
      <c r="K216" s="233"/>
      <c r="L216" s="234"/>
      <c r="M216" s="232" t="str">
        <f>C224</f>
        <v>漆原和哉</v>
      </c>
      <c r="N216" s="233"/>
      <c r="O216" s="233"/>
      <c r="P216" s="234"/>
      <c r="Q216" s="232" t="str">
        <f>C227</f>
        <v>松村源内</v>
      </c>
      <c r="R216" s="233"/>
      <c r="S216" s="233"/>
      <c r="T216" s="260"/>
      <c r="U216" s="230" t="s">
        <v>0</v>
      </c>
      <c r="V216" s="261"/>
      <c r="W216" s="261"/>
      <c r="X216" s="231"/>
      <c r="Y216" s="9"/>
      <c r="Z216" s="305" t="s">
        <v>2</v>
      </c>
      <c r="AA216" s="307"/>
      <c r="AB216" s="305" t="s">
        <v>3</v>
      </c>
      <c r="AC216" s="306"/>
      <c r="AD216" s="307"/>
      <c r="AE216" s="305" t="s">
        <v>4</v>
      </c>
      <c r="AF216" s="306"/>
      <c r="AG216" s="307"/>
      <c r="AH216" s="64"/>
      <c r="AI216" s="255" t="s">
        <v>45</v>
      </c>
      <c r="AJ216" s="256"/>
      <c r="AK216" s="259" t="str">
        <f>AI218</f>
        <v>戸田挧喜</v>
      </c>
      <c r="AL216" s="233"/>
      <c r="AM216" s="233"/>
      <c r="AN216" s="234"/>
      <c r="AO216" s="232" t="str">
        <f>AI221</f>
        <v>越智雅仁</v>
      </c>
      <c r="AP216" s="233"/>
      <c r="AQ216" s="233"/>
      <c r="AR216" s="234"/>
      <c r="AS216" s="232" t="str">
        <f>AI224</f>
        <v>曽根大樹</v>
      </c>
      <c r="AT216" s="233"/>
      <c r="AU216" s="233"/>
      <c r="AV216" s="234"/>
      <c r="AW216" s="232" t="str">
        <f>AI227</f>
        <v>高橋頼良</v>
      </c>
      <c r="AX216" s="233"/>
      <c r="AY216" s="233"/>
      <c r="AZ216" s="260"/>
      <c r="BA216" s="230" t="s">
        <v>0</v>
      </c>
      <c r="BB216" s="261"/>
      <c r="BC216" s="261"/>
      <c r="BD216" s="231"/>
      <c r="BE216" s="9"/>
      <c r="BF216" s="305" t="s">
        <v>2</v>
      </c>
      <c r="BG216" s="307"/>
      <c r="BH216" s="305" t="s">
        <v>3</v>
      </c>
      <c r="BI216" s="306"/>
      <c r="BJ216" s="307"/>
      <c r="BK216" s="305" t="s">
        <v>4</v>
      </c>
      <c r="BL216" s="306"/>
      <c r="BM216" s="307"/>
    </row>
    <row r="217" spans="3:65" ht="9" customHeight="1" thickBot="1">
      <c r="C217" s="257"/>
      <c r="D217" s="258"/>
      <c r="E217" s="265" t="str">
        <f>C219</f>
        <v>松木孝仁</v>
      </c>
      <c r="F217" s="236"/>
      <c r="G217" s="236"/>
      <c r="H217" s="237"/>
      <c r="I217" s="235" t="str">
        <f>C222</f>
        <v>長原正悟</v>
      </c>
      <c r="J217" s="236"/>
      <c r="K217" s="236"/>
      <c r="L217" s="237"/>
      <c r="M217" s="235" t="str">
        <f>C225</f>
        <v>ロバート</v>
      </c>
      <c r="N217" s="236"/>
      <c r="O217" s="236"/>
      <c r="P217" s="237"/>
      <c r="Q217" s="235" t="str">
        <f>C228</f>
        <v>伊藤彬史</v>
      </c>
      <c r="R217" s="236"/>
      <c r="S217" s="236"/>
      <c r="T217" s="238"/>
      <c r="U217" s="239" t="s">
        <v>1</v>
      </c>
      <c r="V217" s="240"/>
      <c r="W217" s="240"/>
      <c r="X217" s="241"/>
      <c r="Y217" s="9"/>
      <c r="Z217" s="7" t="s">
        <v>5</v>
      </c>
      <c r="AA217" s="3" t="s">
        <v>6</v>
      </c>
      <c r="AB217" s="7" t="s">
        <v>40</v>
      </c>
      <c r="AC217" s="3" t="s">
        <v>7</v>
      </c>
      <c r="AD217" s="4" t="s">
        <v>8</v>
      </c>
      <c r="AE217" s="3" t="s">
        <v>40</v>
      </c>
      <c r="AF217" s="3" t="s">
        <v>7</v>
      </c>
      <c r="AG217" s="4" t="s">
        <v>8</v>
      </c>
      <c r="AH217" s="64"/>
      <c r="AI217" s="257"/>
      <c r="AJ217" s="258"/>
      <c r="AK217" s="265" t="str">
        <f>AI219</f>
        <v>宇田雄祐</v>
      </c>
      <c r="AL217" s="236"/>
      <c r="AM217" s="236"/>
      <c r="AN217" s="237"/>
      <c r="AO217" s="235" t="str">
        <f>AI222</f>
        <v>越智勇輝</v>
      </c>
      <c r="AP217" s="236"/>
      <c r="AQ217" s="236"/>
      <c r="AR217" s="237"/>
      <c r="AS217" s="235" t="str">
        <f>AI225</f>
        <v>尾形起範</v>
      </c>
      <c r="AT217" s="236"/>
      <c r="AU217" s="236"/>
      <c r="AV217" s="237"/>
      <c r="AW217" s="235" t="str">
        <f>AI228</f>
        <v>徳増瑞希</v>
      </c>
      <c r="AX217" s="236"/>
      <c r="AY217" s="236"/>
      <c r="AZ217" s="238"/>
      <c r="BA217" s="239" t="s">
        <v>1</v>
      </c>
      <c r="BB217" s="240"/>
      <c r="BC217" s="240"/>
      <c r="BD217" s="241"/>
      <c r="BE217" s="9"/>
      <c r="BF217" s="7" t="s">
        <v>5</v>
      </c>
      <c r="BG217" s="3" t="s">
        <v>6</v>
      </c>
      <c r="BH217" s="7" t="s">
        <v>40</v>
      </c>
      <c r="BI217" s="3" t="s">
        <v>7</v>
      </c>
      <c r="BJ217" s="4" t="s">
        <v>8</v>
      </c>
      <c r="BK217" s="3" t="s">
        <v>40</v>
      </c>
      <c r="BL217" s="3" t="s">
        <v>7</v>
      </c>
      <c r="BM217" s="4" t="s">
        <v>8</v>
      </c>
    </row>
    <row r="218" spans="3:65" ht="10.5" customHeight="1">
      <c r="C218" s="107" t="s">
        <v>277</v>
      </c>
      <c r="D218" s="106" t="s">
        <v>276</v>
      </c>
      <c r="E218" s="296"/>
      <c r="F218" s="297"/>
      <c r="G218" s="297"/>
      <c r="H218" s="298"/>
      <c r="I218" s="33">
        <v>21</v>
      </c>
      <c r="J218" s="34" t="str">
        <f>IF(I218="","","-")</f>
        <v>-</v>
      </c>
      <c r="K218" s="35">
        <v>8</v>
      </c>
      <c r="L218" s="318" t="str">
        <f>IF(I218&lt;&gt;"",IF(I218&gt;K218,IF(I219&gt;K219,"○",IF(I220&gt;K220,"○","×")),IF(I219&gt;K219,IF(I220&gt;K220,"○","×"),"×")),"")</f>
        <v>○</v>
      </c>
      <c r="M218" s="33">
        <v>12</v>
      </c>
      <c r="N218" s="36" t="str">
        <f aca="true" t="shared" si="56" ref="N218:N223">IF(M218="","","-")</f>
        <v>-</v>
      </c>
      <c r="O218" s="37">
        <v>21</v>
      </c>
      <c r="P218" s="318" t="str">
        <f>IF(M218&lt;&gt;"",IF(M218&gt;O218,IF(M219&gt;O219,"○",IF(M220&gt;O220,"○","×")),IF(M219&gt;O219,IF(M220&gt;O220,"○","×"),"×")),"")</f>
        <v>×</v>
      </c>
      <c r="Q218" s="38">
        <v>21</v>
      </c>
      <c r="R218" s="36" t="str">
        <f aca="true" t="shared" si="57" ref="R218:R226">IF(Q218="","","-")</f>
        <v>-</v>
      </c>
      <c r="S218" s="35">
        <v>11</v>
      </c>
      <c r="T218" s="278" t="str">
        <f>IF(Q218&lt;&gt;"",IF(Q218&gt;S218,IF(Q219&gt;S219,"○",IF(Q220&gt;S220,"○","×")),IF(Q219&gt;S219,IF(Q220&gt;S220,"○","×"),"×")),"")</f>
        <v>○</v>
      </c>
      <c r="U218" s="280" t="s">
        <v>39</v>
      </c>
      <c r="V218" s="281"/>
      <c r="W218" s="281"/>
      <c r="X218" s="282"/>
      <c r="Y218" s="9"/>
      <c r="Z218" s="18"/>
      <c r="AA218" s="19"/>
      <c r="AB218" s="8"/>
      <c r="AC218" s="6"/>
      <c r="AD218" s="12"/>
      <c r="AE218" s="19"/>
      <c r="AF218" s="19"/>
      <c r="AG218" s="20"/>
      <c r="AH218" s="64"/>
      <c r="AI218" s="107" t="s">
        <v>281</v>
      </c>
      <c r="AJ218" s="106" t="s">
        <v>297</v>
      </c>
      <c r="AK218" s="296"/>
      <c r="AL218" s="297"/>
      <c r="AM218" s="297"/>
      <c r="AN218" s="298"/>
      <c r="AO218" s="33">
        <v>8</v>
      </c>
      <c r="AP218" s="34" t="str">
        <f>IF(AO218="","","-")</f>
        <v>-</v>
      </c>
      <c r="AQ218" s="35">
        <v>21</v>
      </c>
      <c r="AR218" s="318" t="str">
        <f>IF(AO218&lt;&gt;"",IF(AO218&gt;AQ218,IF(AO219&gt;AQ219,"○",IF(AO220&gt;AQ220,"○","×")),IF(AO219&gt;AQ219,IF(AO220&gt;AQ220,"○","×"),"×")),"")</f>
        <v>×</v>
      </c>
      <c r="AS218" s="33">
        <v>21</v>
      </c>
      <c r="AT218" s="36" t="str">
        <f aca="true" t="shared" si="58" ref="AT218:AT223">IF(AS218="","","-")</f>
        <v>-</v>
      </c>
      <c r="AU218" s="37">
        <v>18</v>
      </c>
      <c r="AV218" s="318" t="str">
        <f>IF(AS218&lt;&gt;"",IF(AS218&gt;AU218,IF(AS219&gt;AU219,"○",IF(AS220&gt;AU220,"○","×")),IF(AS219&gt;AU219,IF(AS220&gt;AU220,"○","×"),"×")),"")</f>
        <v>×</v>
      </c>
      <c r="AW218" s="38">
        <v>8</v>
      </c>
      <c r="AX218" s="36" t="str">
        <f aca="true" t="shared" si="59" ref="AX218:AX226">IF(AW218="","","-")</f>
        <v>-</v>
      </c>
      <c r="AY218" s="35">
        <v>21</v>
      </c>
      <c r="AZ218" s="278" t="str">
        <f>IF(AW218&lt;&gt;"",IF(AW218&gt;AY218,IF(AW219&gt;AY219,"○",IF(AW220&gt;AY220,"○","×")),IF(AW219&gt;AY219,IF(AW220&gt;AY220,"○","×"),"×")),"")</f>
        <v>×</v>
      </c>
      <c r="BA218" s="280" t="s">
        <v>385</v>
      </c>
      <c r="BB218" s="281"/>
      <c r="BC218" s="281"/>
      <c r="BD218" s="282"/>
      <c r="BE218" s="9"/>
      <c r="BF218" s="18"/>
      <c r="BG218" s="19"/>
      <c r="BH218" s="8"/>
      <c r="BI218" s="6"/>
      <c r="BJ218" s="12"/>
      <c r="BK218" s="19"/>
      <c r="BL218" s="19"/>
      <c r="BM218" s="20"/>
    </row>
    <row r="219" spans="3:65" ht="10.5" customHeight="1">
      <c r="C219" s="99" t="s">
        <v>278</v>
      </c>
      <c r="D219" s="105" t="s">
        <v>296</v>
      </c>
      <c r="E219" s="299"/>
      <c r="F219" s="300"/>
      <c r="G219" s="300"/>
      <c r="H219" s="301"/>
      <c r="I219" s="33">
        <v>21</v>
      </c>
      <c r="J219" s="34" t="str">
        <f>IF(I219="","","-")</f>
        <v>-</v>
      </c>
      <c r="K219" s="39">
        <v>4</v>
      </c>
      <c r="L219" s="319"/>
      <c r="M219" s="33">
        <v>21</v>
      </c>
      <c r="N219" s="34" t="str">
        <f t="shared" si="56"/>
        <v>-</v>
      </c>
      <c r="O219" s="35">
        <v>18</v>
      </c>
      <c r="P219" s="319"/>
      <c r="Q219" s="33">
        <v>21</v>
      </c>
      <c r="R219" s="34" t="str">
        <f t="shared" si="57"/>
        <v>-</v>
      </c>
      <c r="S219" s="35">
        <v>14</v>
      </c>
      <c r="T219" s="279"/>
      <c r="U219" s="283"/>
      <c r="V219" s="284"/>
      <c r="W219" s="284"/>
      <c r="X219" s="285"/>
      <c r="Y219" s="9"/>
      <c r="Z219" s="18">
        <f>COUNTIF(E218:T220,"○")</f>
        <v>2</v>
      </c>
      <c r="AA219" s="19">
        <f>COUNTIF(E218:T220,"×")</f>
        <v>1</v>
      </c>
      <c r="AB219" s="14">
        <f>(IF((E218&gt;G218),1,0))+(IF((E219&gt;G219),1,0))+(IF((E220&gt;G220),1,0))+(IF((I218&gt;K218),1,0))+(IF((I219&gt;K219),1,0))+(IF((I220&gt;K220),1,0))+(IF((M218&gt;O218),1,0))+(IF((M219&gt;O219),1,0))+(IF((M220&gt;O220),1,0))+(IF((Q218&gt;S218),1,0))+(IF((Q219&gt;S219),1,0))+(IF((Q220&gt;S220),1,0))</f>
        <v>5</v>
      </c>
      <c r="AC219" s="15">
        <f>(IF((E218&lt;G218),1,0))+(IF((E219&lt;G219),1,0))+(IF((E220&lt;G220),1,0))+(IF((I218&lt;K218),1,0))+(IF((I219&lt;K219),1,0))+(IF((I220&lt;K220),1,0))+(IF((M218&lt;O218),1,0))+(IF((M219&lt;O219),1,0))+(IF((M220&lt;O220),1,0))+(IF((Q218&lt;S218),1,0))+(IF((Q219&lt;S219),1,0))+(IF((Q220&lt;S220),1,0))</f>
        <v>2</v>
      </c>
      <c r="AD219" s="16">
        <f>AB219-AC219</f>
        <v>3</v>
      </c>
      <c r="AE219" s="19">
        <f>SUM(E218:E220,I218:I220,M218:M220,Q218:Q220)</f>
        <v>135</v>
      </c>
      <c r="AF219" s="19">
        <f>SUM(G218:G220,K218:K220,O218:O220,S218:S220)</f>
        <v>97</v>
      </c>
      <c r="AG219" s="20">
        <f>AE219-AF219</f>
        <v>38</v>
      </c>
      <c r="AH219" s="64"/>
      <c r="AI219" s="99" t="s">
        <v>282</v>
      </c>
      <c r="AJ219" s="105" t="s">
        <v>297</v>
      </c>
      <c r="AK219" s="299"/>
      <c r="AL219" s="300"/>
      <c r="AM219" s="300"/>
      <c r="AN219" s="301"/>
      <c r="AO219" s="33">
        <v>19</v>
      </c>
      <c r="AP219" s="34" t="str">
        <f>IF(AO219="","","-")</f>
        <v>-</v>
      </c>
      <c r="AQ219" s="39">
        <v>21</v>
      </c>
      <c r="AR219" s="319"/>
      <c r="AS219" s="33">
        <v>6</v>
      </c>
      <c r="AT219" s="34" t="str">
        <f t="shared" si="58"/>
        <v>-</v>
      </c>
      <c r="AU219" s="35">
        <v>21</v>
      </c>
      <c r="AV219" s="319"/>
      <c r="AW219" s="33">
        <v>16</v>
      </c>
      <c r="AX219" s="34" t="str">
        <f t="shared" si="59"/>
        <v>-</v>
      </c>
      <c r="AY219" s="35">
        <v>21</v>
      </c>
      <c r="AZ219" s="279"/>
      <c r="BA219" s="283"/>
      <c r="BB219" s="284"/>
      <c r="BC219" s="284"/>
      <c r="BD219" s="285"/>
      <c r="BE219" s="9"/>
      <c r="BF219" s="18">
        <f>COUNTIF(AK218:AZ220,"○")</f>
        <v>0</v>
      </c>
      <c r="BG219" s="19">
        <f>COUNTIF(AK218:AZ220,"×")</f>
        <v>3</v>
      </c>
      <c r="BH219" s="14">
        <f>(IF((AK218&gt;AM218),1,0))+(IF((AK219&gt;AM219),1,0))+(IF((AK220&gt;AM220),1,0))+(IF((AO218&gt;AQ218),1,0))+(IF((AO219&gt;AQ219),1,0))+(IF((AO220&gt;AQ220),1,0))+(IF((AS218&gt;AU218),1,0))+(IF((AS219&gt;AU219),1,0))+(IF((AS220&gt;AU220),1,0))+(IF((AW218&gt;AY218),1,0))+(IF((AW219&gt;AY219),1,0))+(IF((AW220&gt;AY220),1,0))</f>
        <v>1</v>
      </c>
      <c r="BI219" s="15">
        <f>(IF((AK218&lt;AM218),1,0))+(IF((AK219&lt;AM219),1,0))+(IF((AK220&lt;AM220),1,0))+(IF((AO218&lt;AQ218),1,0))+(IF((AO219&lt;AQ219),1,0))+(IF((AO220&lt;AQ220),1,0))+(IF((AS218&lt;AU218),1,0))+(IF((AS219&lt;AU219),1,0))+(IF((AS220&lt;AU220),1,0))+(IF((AW218&lt;AY218),1,0))+(IF((AW219&lt;AY219),1,0))+(IF((AW220&lt;AY220),1,0))</f>
        <v>6</v>
      </c>
      <c r="BJ219" s="16">
        <f>BH219-BI219</f>
        <v>-5</v>
      </c>
      <c r="BK219" s="19">
        <f>SUM(AK218:AK220,AO218:AO220,AS218:AS220,AW218:AW220)</f>
        <v>92</v>
      </c>
      <c r="BL219" s="19">
        <f>SUM(AM218:AM220,AQ218:AQ220,AU218:AU220,AY218:AY220)</f>
        <v>144</v>
      </c>
      <c r="BM219" s="20">
        <f>BK219-BL219</f>
        <v>-52</v>
      </c>
    </row>
    <row r="220" spans="3:65" ht="10.5" customHeight="1">
      <c r="C220" s="99"/>
      <c r="D220" s="104" t="s">
        <v>121</v>
      </c>
      <c r="E220" s="302"/>
      <c r="F220" s="303"/>
      <c r="G220" s="303"/>
      <c r="H220" s="304"/>
      <c r="I220" s="40"/>
      <c r="J220" s="34">
        <f>IF(I220="","","-")</f>
      </c>
      <c r="K220" s="41"/>
      <c r="L220" s="320"/>
      <c r="M220" s="40">
        <v>18</v>
      </c>
      <c r="N220" s="42" t="str">
        <f t="shared" si="56"/>
        <v>-</v>
      </c>
      <c r="O220" s="41">
        <v>21</v>
      </c>
      <c r="P220" s="319"/>
      <c r="Q220" s="40"/>
      <c r="R220" s="42">
        <f t="shared" si="57"/>
      </c>
      <c r="S220" s="41"/>
      <c r="T220" s="279"/>
      <c r="U220" s="220">
        <f>Z219</f>
        <v>2</v>
      </c>
      <c r="V220" s="221" t="s">
        <v>9</v>
      </c>
      <c r="W220" s="221">
        <f>AA219</f>
        <v>1</v>
      </c>
      <c r="X220" s="222" t="s">
        <v>6</v>
      </c>
      <c r="Y220" s="9"/>
      <c r="Z220" s="18"/>
      <c r="AA220" s="19"/>
      <c r="AB220" s="18"/>
      <c r="AC220" s="19"/>
      <c r="AD220" s="20"/>
      <c r="AE220" s="19"/>
      <c r="AF220" s="19"/>
      <c r="AG220" s="20"/>
      <c r="AH220" s="64"/>
      <c r="AI220" s="99"/>
      <c r="AJ220" s="104" t="s">
        <v>319</v>
      </c>
      <c r="AK220" s="302"/>
      <c r="AL220" s="303"/>
      <c r="AM220" s="303"/>
      <c r="AN220" s="304"/>
      <c r="AO220" s="40"/>
      <c r="AP220" s="34">
        <f>IF(AO220="","","-")</f>
      </c>
      <c r="AQ220" s="41"/>
      <c r="AR220" s="320"/>
      <c r="AS220" s="40">
        <v>14</v>
      </c>
      <c r="AT220" s="42" t="str">
        <f t="shared" si="58"/>
        <v>-</v>
      </c>
      <c r="AU220" s="41">
        <v>21</v>
      </c>
      <c r="AV220" s="319"/>
      <c r="AW220" s="40"/>
      <c r="AX220" s="42">
        <f t="shared" si="59"/>
      </c>
      <c r="AY220" s="41"/>
      <c r="AZ220" s="279"/>
      <c r="BA220" s="220">
        <f>BF219</f>
        <v>0</v>
      </c>
      <c r="BB220" s="221" t="s">
        <v>9</v>
      </c>
      <c r="BC220" s="221">
        <f>BG219</f>
        <v>3</v>
      </c>
      <c r="BD220" s="222" t="s">
        <v>6</v>
      </c>
      <c r="BE220" s="9"/>
      <c r="BF220" s="18"/>
      <c r="BG220" s="19"/>
      <c r="BH220" s="18"/>
      <c r="BI220" s="19"/>
      <c r="BJ220" s="20"/>
      <c r="BK220" s="19"/>
      <c r="BL220" s="19"/>
      <c r="BM220" s="20"/>
    </row>
    <row r="221" spans="3:65" ht="10.5" customHeight="1">
      <c r="C221" s="103" t="s">
        <v>284</v>
      </c>
      <c r="D221" s="100" t="s">
        <v>283</v>
      </c>
      <c r="E221" s="43">
        <f>IF(K218="","",K218)</f>
        <v>8</v>
      </c>
      <c r="F221" s="34" t="str">
        <f aca="true" t="shared" si="60" ref="F221:F229">IF(E221="","","-")</f>
        <v>-</v>
      </c>
      <c r="G221" s="1">
        <f>IF(I218="","",I218)</f>
        <v>21</v>
      </c>
      <c r="H221" s="293" t="str">
        <f>IF(L218="","",IF(L218="○","×",IF(L218="×","○")))</f>
        <v>×</v>
      </c>
      <c r="I221" s="321"/>
      <c r="J221" s="322"/>
      <c r="K221" s="322"/>
      <c r="L221" s="333"/>
      <c r="M221" s="33">
        <v>6</v>
      </c>
      <c r="N221" s="34" t="str">
        <f t="shared" si="56"/>
        <v>-</v>
      </c>
      <c r="O221" s="35">
        <v>21</v>
      </c>
      <c r="P221" s="329" t="str">
        <f>IF(M221&lt;&gt;"",IF(M221&gt;O221,IF(M222&gt;O222,"○",IF(M223&gt;O223,"○","×")),IF(M222&gt;O222,IF(M223&gt;O223,"○","×"),"×")),"")</f>
        <v>×</v>
      </c>
      <c r="Q221" s="33">
        <v>12</v>
      </c>
      <c r="R221" s="34" t="str">
        <f t="shared" si="57"/>
        <v>-</v>
      </c>
      <c r="S221" s="35">
        <v>21</v>
      </c>
      <c r="T221" s="330" t="str">
        <f>IF(Q221&lt;&gt;"",IF(Q221&gt;S221,IF(Q222&gt;S222,"○",IF(Q223&gt;S223,"○","×")),IF(Q222&gt;S222,IF(Q223&gt;S223,"○","×"),"×")),"")</f>
        <v>×</v>
      </c>
      <c r="U221" s="335" t="s">
        <v>387</v>
      </c>
      <c r="V221" s="336"/>
      <c r="W221" s="336"/>
      <c r="X221" s="337"/>
      <c r="Y221" s="9"/>
      <c r="Z221" s="8"/>
      <c r="AA221" s="6"/>
      <c r="AB221" s="8"/>
      <c r="AC221" s="6"/>
      <c r="AD221" s="12"/>
      <c r="AE221" s="6"/>
      <c r="AF221" s="6"/>
      <c r="AG221" s="12"/>
      <c r="AH221" s="64"/>
      <c r="AI221" s="103" t="s">
        <v>274</v>
      </c>
      <c r="AJ221" s="100" t="s">
        <v>327</v>
      </c>
      <c r="AK221" s="43">
        <f>IF(AQ218="","",AQ218)</f>
        <v>21</v>
      </c>
      <c r="AL221" s="34" t="str">
        <f aca="true" t="shared" si="61" ref="AL221:AL229">IF(AK221="","","-")</f>
        <v>-</v>
      </c>
      <c r="AM221" s="1">
        <f>IF(AO218="","",AO218)</f>
        <v>8</v>
      </c>
      <c r="AN221" s="293" t="str">
        <f>IF(AR218="","",IF(AR218="○","×",IF(AR218="×","○")))</f>
        <v>○</v>
      </c>
      <c r="AO221" s="321"/>
      <c r="AP221" s="322"/>
      <c r="AQ221" s="322"/>
      <c r="AR221" s="333"/>
      <c r="AS221" s="33">
        <v>21</v>
      </c>
      <c r="AT221" s="34" t="str">
        <f t="shared" si="58"/>
        <v>-</v>
      </c>
      <c r="AU221" s="35">
        <v>9</v>
      </c>
      <c r="AV221" s="329" t="str">
        <f>IF(AS221&lt;&gt;"",IF(AS221&gt;AU221,IF(AS222&gt;AU222,"○",IF(AS223&gt;AU223,"○","×")),IF(AS222&gt;AU222,IF(AS223&gt;AU223,"○","×"),"×")),"")</f>
        <v>○</v>
      </c>
      <c r="AW221" s="33">
        <v>21</v>
      </c>
      <c r="AX221" s="34" t="str">
        <f t="shared" si="59"/>
        <v>-</v>
      </c>
      <c r="AY221" s="35">
        <v>9</v>
      </c>
      <c r="AZ221" s="330" t="str">
        <f>IF(AW221&lt;&gt;"",IF(AW221&gt;AY221,IF(AW222&gt;AY222,"○",IF(AW223&gt;AY223,"○","×")),IF(AW222&gt;AY222,IF(AW223&gt;AY223,"○","×"),"×")),"")</f>
        <v>○</v>
      </c>
      <c r="BA221" s="335" t="s">
        <v>386</v>
      </c>
      <c r="BB221" s="336"/>
      <c r="BC221" s="336"/>
      <c r="BD221" s="337"/>
      <c r="BE221" s="9"/>
      <c r="BF221" s="8"/>
      <c r="BG221" s="6"/>
      <c r="BH221" s="8"/>
      <c r="BI221" s="6"/>
      <c r="BJ221" s="12"/>
      <c r="BK221" s="6"/>
      <c r="BL221" s="6"/>
      <c r="BM221" s="12"/>
    </row>
    <row r="222" spans="3:65" ht="10.5" customHeight="1">
      <c r="C222" s="99" t="s">
        <v>285</v>
      </c>
      <c r="D222" s="98" t="s">
        <v>108</v>
      </c>
      <c r="E222" s="43">
        <f>IF(K219="","",K219)</f>
        <v>4</v>
      </c>
      <c r="F222" s="34" t="str">
        <f t="shared" si="60"/>
        <v>-</v>
      </c>
      <c r="G222" s="1">
        <f>IF(I219="","",I219)</f>
        <v>21</v>
      </c>
      <c r="H222" s="294" t="str">
        <f>IF(J219="","",J219)</f>
        <v>-</v>
      </c>
      <c r="I222" s="324"/>
      <c r="J222" s="300"/>
      <c r="K222" s="300"/>
      <c r="L222" s="301"/>
      <c r="M222" s="33">
        <v>4</v>
      </c>
      <c r="N222" s="34" t="str">
        <f t="shared" si="56"/>
        <v>-</v>
      </c>
      <c r="O222" s="35">
        <v>21</v>
      </c>
      <c r="P222" s="319"/>
      <c r="Q222" s="33">
        <v>14</v>
      </c>
      <c r="R222" s="34" t="str">
        <f t="shared" si="57"/>
        <v>-</v>
      </c>
      <c r="S222" s="35">
        <v>21</v>
      </c>
      <c r="T222" s="279"/>
      <c r="U222" s="283"/>
      <c r="V222" s="284"/>
      <c r="W222" s="284"/>
      <c r="X222" s="285"/>
      <c r="Y222" s="9"/>
      <c r="Z222" s="18">
        <f>COUNTIF(E221:T223,"○")</f>
        <v>0</v>
      </c>
      <c r="AA222" s="19">
        <f>COUNTIF(E221:T223,"×")</f>
        <v>3</v>
      </c>
      <c r="AB222" s="14">
        <f>(IF((E221&gt;G221),1,0))+(IF((E222&gt;G222),1,0))+(IF((E223&gt;G223),1,0))+(IF((I221&gt;K221),1,0))+(IF((I222&gt;K222),1,0))+(IF((I223&gt;K223),1,0))+(IF((M221&gt;O221),1,0))+(IF((M222&gt;O222),1,0))+(IF((M223&gt;O223),1,0))+(IF((Q221&gt;S221),1,0))+(IF((Q222&gt;S222),1,0))+(IF((Q223&gt;S223),1,0))</f>
        <v>0</v>
      </c>
      <c r="AC222" s="15">
        <f>(IF((E221&lt;G221),1,0))+(IF((E222&lt;G222),1,0))+(IF((E223&lt;G223),1,0))+(IF((I221&lt;K221),1,0))+(IF((I222&lt;K222),1,0))+(IF((I223&lt;K223),1,0))+(IF((M221&lt;O221),1,0))+(IF((M222&lt;O222),1,0))+(IF((M223&lt;O223),1,0))+(IF((Q221&lt;S221),1,0))+(IF((Q222&lt;S222),1,0))+(IF((Q223&lt;S223),1,0))</f>
        <v>6</v>
      </c>
      <c r="AD222" s="16">
        <f>AB222-AC222</f>
        <v>-6</v>
      </c>
      <c r="AE222" s="19">
        <f>SUM(E221:E223,I221:I223,M221:M223,Q221:Q223)</f>
        <v>48</v>
      </c>
      <c r="AF222" s="19">
        <f>SUM(G221:G223,K221:K223,O221:O223,S221:S223)</f>
        <v>126</v>
      </c>
      <c r="AG222" s="20">
        <f>AE222-AF222</f>
        <v>-78</v>
      </c>
      <c r="AH222" s="64"/>
      <c r="AI222" s="99" t="s">
        <v>275</v>
      </c>
      <c r="AJ222" s="98" t="s">
        <v>327</v>
      </c>
      <c r="AK222" s="43">
        <f>IF(AQ219="","",AQ219)</f>
        <v>21</v>
      </c>
      <c r="AL222" s="34" t="str">
        <f t="shared" si="61"/>
        <v>-</v>
      </c>
      <c r="AM222" s="1">
        <f>IF(AO219="","",AO219)</f>
        <v>19</v>
      </c>
      <c r="AN222" s="294" t="str">
        <f>IF(AP219="","",AP219)</f>
        <v>-</v>
      </c>
      <c r="AO222" s="324"/>
      <c r="AP222" s="300"/>
      <c r="AQ222" s="300"/>
      <c r="AR222" s="301"/>
      <c r="AS222" s="33">
        <v>10</v>
      </c>
      <c r="AT222" s="34" t="str">
        <f t="shared" si="58"/>
        <v>-</v>
      </c>
      <c r="AU222" s="35">
        <v>21</v>
      </c>
      <c r="AV222" s="319"/>
      <c r="AW222" s="33">
        <v>21</v>
      </c>
      <c r="AX222" s="34" t="str">
        <f t="shared" si="59"/>
        <v>-</v>
      </c>
      <c r="AY222" s="35">
        <v>10</v>
      </c>
      <c r="AZ222" s="279"/>
      <c r="BA222" s="283"/>
      <c r="BB222" s="284"/>
      <c r="BC222" s="284"/>
      <c r="BD222" s="285"/>
      <c r="BE222" s="9"/>
      <c r="BF222" s="18">
        <f>COUNTIF(AK221:AZ223,"○")</f>
        <v>3</v>
      </c>
      <c r="BG222" s="19">
        <f>COUNTIF(AK221:AZ223,"×")</f>
        <v>0</v>
      </c>
      <c r="BH222" s="14">
        <f>(IF((AK221&gt;AM221),1,0))+(IF((AK222&gt;AM222),1,0))+(IF((AK223&gt;AM223),1,0))+(IF((AO221&gt;AQ221),1,0))+(IF((AO222&gt;AQ222),1,0))+(IF((AO223&gt;AQ223),1,0))+(IF((AS221&gt;AU221),1,0))+(IF((AS222&gt;AU222),1,0))+(IF((AS223&gt;AU223),1,0))+(IF((AW221&gt;AY221),1,0))+(IF((AW222&gt;AY222),1,0))+(IF((AW223&gt;AY223),1,0))</f>
        <v>6</v>
      </c>
      <c r="BI222" s="15">
        <f>(IF((AK221&lt;AM221),1,0))+(IF((AK222&lt;AM222),1,0))+(IF((AK223&lt;AM223),1,0))+(IF((AO221&lt;AQ221),1,0))+(IF((AO222&lt;AQ222),1,0))+(IF((AO223&lt;AQ223),1,0))+(IF((AS221&lt;AU221),1,0))+(IF((AS222&lt;AU222),1,0))+(IF((AS223&lt;AU223),1,0))+(IF((AW221&lt;AY221),1,0))+(IF((AW222&lt;AY222),1,0))+(IF((AW223&lt;AY223),1,0))</f>
        <v>1</v>
      </c>
      <c r="BJ222" s="16">
        <f>BH222-BI222</f>
        <v>5</v>
      </c>
      <c r="BK222" s="19">
        <f>SUM(AK221:AK223,AO221:AO223,AS221:AS223,AW221:AW223)</f>
        <v>136</v>
      </c>
      <c r="BL222" s="19">
        <f>SUM(AM221:AM223,AQ221:AQ223,AU221:AU223,AY221:AY223)</f>
        <v>90</v>
      </c>
      <c r="BM222" s="20">
        <f>BK222-BL222</f>
        <v>46</v>
      </c>
    </row>
    <row r="223" spans="3:65" ht="10.5" customHeight="1">
      <c r="C223" s="102"/>
      <c r="D223" s="101" t="s">
        <v>319</v>
      </c>
      <c r="E223" s="44">
        <f>IF(K220="","",K220)</f>
      </c>
      <c r="F223" s="34">
        <f t="shared" si="60"/>
      </c>
      <c r="G223" s="45">
        <f>IF(I220="","",I220)</f>
      </c>
      <c r="H223" s="295">
        <f>IF(J220="","",J220)</f>
      </c>
      <c r="I223" s="334"/>
      <c r="J223" s="303"/>
      <c r="K223" s="303"/>
      <c r="L223" s="304"/>
      <c r="M223" s="40"/>
      <c r="N223" s="34">
        <f t="shared" si="56"/>
      </c>
      <c r="O223" s="41"/>
      <c r="P223" s="320"/>
      <c r="Q223" s="40"/>
      <c r="R223" s="42">
        <f t="shared" si="57"/>
      </c>
      <c r="S223" s="41"/>
      <c r="T223" s="331"/>
      <c r="U223" s="220">
        <f>Z222</f>
        <v>0</v>
      </c>
      <c r="V223" s="221" t="s">
        <v>9</v>
      </c>
      <c r="W223" s="221">
        <f>AA222</f>
        <v>3</v>
      </c>
      <c r="X223" s="222" t="s">
        <v>6</v>
      </c>
      <c r="Y223" s="9"/>
      <c r="Z223" s="26"/>
      <c r="AA223" s="27"/>
      <c r="AB223" s="26"/>
      <c r="AC223" s="27"/>
      <c r="AD223" s="28"/>
      <c r="AE223" s="27"/>
      <c r="AF223" s="27"/>
      <c r="AG223" s="28"/>
      <c r="AH223" s="64"/>
      <c r="AI223" s="102"/>
      <c r="AJ223" s="101" t="s">
        <v>91</v>
      </c>
      <c r="AK223" s="44">
        <f>IF(AQ220="","",AQ220)</f>
      </c>
      <c r="AL223" s="34">
        <f t="shared" si="61"/>
      </c>
      <c r="AM223" s="45">
        <f>IF(AO220="","",AO220)</f>
      </c>
      <c r="AN223" s="295">
        <f>IF(AP220="","",AP220)</f>
      </c>
      <c r="AO223" s="334"/>
      <c r="AP223" s="303"/>
      <c r="AQ223" s="303"/>
      <c r="AR223" s="304"/>
      <c r="AS223" s="40">
        <v>21</v>
      </c>
      <c r="AT223" s="34" t="str">
        <f t="shared" si="58"/>
        <v>-</v>
      </c>
      <c r="AU223" s="41">
        <v>14</v>
      </c>
      <c r="AV223" s="320"/>
      <c r="AW223" s="40"/>
      <c r="AX223" s="42">
        <f t="shared" si="59"/>
      </c>
      <c r="AY223" s="41"/>
      <c r="AZ223" s="331"/>
      <c r="BA223" s="220">
        <f>BF222</f>
        <v>3</v>
      </c>
      <c r="BB223" s="221" t="s">
        <v>9</v>
      </c>
      <c r="BC223" s="221">
        <f>BG222</f>
        <v>0</v>
      </c>
      <c r="BD223" s="222" t="s">
        <v>6</v>
      </c>
      <c r="BE223" s="9"/>
      <c r="BF223" s="26"/>
      <c r="BG223" s="27"/>
      <c r="BH223" s="26"/>
      <c r="BI223" s="27"/>
      <c r="BJ223" s="28"/>
      <c r="BK223" s="27"/>
      <c r="BL223" s="27"/>
      <c r="BM223" s="28"/>
    </row>
    <row r="224" spans="3:65" ht="10.5" customHeight="1">
      <c r="C224" s="103" t="s">
        <v>378</v>
      </c>
      <c r="D224" s="100" t="s">
        <v>379</v>
      </c>
      <c r="E224" s="43">
        <f>IF(O218="","",O218)</f>
        <v>21</v>
      </c>
      <c r="F224" s="46" t="str">
        <f t="shared" si="60"/>
        <v>-</v>
      </c>
      <c r="G224" s="1">
        <f>IF(M218="","",M218)</f>
        <v>12</v>
      </c>
      <c r="H224" s="293" t="str">
        <f>IF(P218="","",IF(P218="○","×",IF(P218="×","○")))</f>
        <v>○</v>
      </c>
      <c r="I224" s="47">
        <f>IF(O221="","",O221)</f>
        <v>21</v>
      </c>
      <c r="J224" s="34" t="str">
        <f aca="true" t="shared" si="62" ref="J224:J229">IF(I224="","","-")</f>
        <v>-</v>
      </c>
      <c r="K224" s="1">
        <f>IF(M221="","",M221)</f>
        <v>6</v>
      </c>
      <c r="L224" s="293" t="str">
        <f>IF(P221="","",IF(P221="○","×",IF(P221="×","○")))</f>
        <v>○</v>
      </c>
      <c r="M224" s="321"/>
      <c r="N224" s="322"/>
      <c r="O224" s="322"/>
      <c r="P224" s="333"/>
      <c r="Q224" s="33">
        <v>21</v>
      </c>
      <c r="R224" s="34" t="str">
        <f t="shared" si="57"/>
        <v>-</v>
      </c>
      <c r="S224" s="35">
        <v>10</v>
      </c>
      <c r="T224" s="279" t="str">
        <f>IF(Q224&lt;&gt;"",IF(Q224&gt;S224,IF(Q225&gt;S225,"○",IF(Q226&gt;S226,"○","×")),IF(Q225&gt;S225,IF(Q226&gt;S226,"○","×"),"×")),"")</f>
        <v>○</v>
      </c>
      <c r="U224" s="351" t="s">
        <v>396</v>
      </c>
      <c r="V224" s="352"/>
      <c r="W224" s="352"/>
      <c r="X224" s="353"/>
      <c r="Y224" s="9"/>
      <c r="Z224" s="18"/>
      <c r="AA224" s="19"/>
      <c r="AB224" s="18"/>
      <c r="AC224" s="19"/>
      <c r="AD224" s="20"/>
      <c r="AE224" s="19"/>
      <c r="AF224" s="19"/>
      <c r="AG224" s="20"/>
      <c r="AH224" s="64"/>
      <c r="AI224" s="103" t="s">
        <v>279</v>
      </c>
      <c r="AJ224" s="100" t="s">
        <v>322</v>
      </c>
      <c r="AK224" s="43">
        <f>IF(AU218="","",AU218)</f>
        <v>18</v>
      </c>
      <c r="AL224" s="46" t="str">
        <f t="shared" si="61"/>
        <v>-</v>
      </c>
      <c r="AM224" s="1">
        <f>IF(AS218="","",AS218)</f>
        <v>21</v>
      </c>
      <c r="AN224" s="293" t="str">
        <f>IF(AV218="","",IF(AV218="○","×",IF(AV218="×","○")))</f>
        <v>○</v>
      </c>
      <c r="AO224" s="47">
        <f>IF(AU221="","",AU221)</f>
        <v>9</v>
      </c>
      <c r="AP224" s="34" t="str">
        <f aca="true" t="shared" si="63" ref="AP224:AP229">IF(AO224="","","-")</f>
        <v>-</v>
      </c>
      <c r="AQ224" s="1">
        <f>IF(AS221="","",AS221)</f>
        <v>21</v>
      </c>
      <c r="AR224" s="293" t="str">
        <f>IF(AV221="","",IF(AV221="○","×",IF(AV221="×","○")))</f>
        <v>×</v>
      </c>
      <c r="AS224" s="321"/>
      <c r="AT224" s="322"/>
      <c r="AU224" s="322"/>
      <c r="AV224" s="333"/>
      <c r="AW224" s="33">
        <v>21</v>
      </c>
      <c r="AX224" s="34" t="str">
        <f t="shared" si="59"/>
        <v>-</v>
      </c>
      <c r="AY224" s="35">
        <v>12</v>
      </c>
      <c r="AZ224" s="279" t="str">
        <f>IF(AW224&lt;&gt;"",IF(AW224&gt;AY224,IF(AW225&gt;AY225,"○",IF(AW226&gt;AY226,"○","×")),IF(AW225&gt;AY225,IF(AW226&gt;AY226,"○","×"),"×")),"")</f>
        <v>○</v>
      </c>
      <c r="BA224" s="335" t="s">
        <v>384</v>
      </c>
      <c r="BB224" s="336"/>
      <c r="BC224" s="336"/>
      <c r="BD224" s="337"/>
      <c r="BE224" s="9"/>
      <c r="BF224" s="18"/>
      <c r="BG224" s="19"/>
      <c r="BH224" s="18"/>
      <c r="BI224" s="19"/>
      <c r="BJ224" s="20"/>
      <c r="BK224" s="19"/>
      <c r="BL224" s="19"/>
      <c r="BM224" s="20"/>
    </row>
    <row r="225" spans="3:65" ht="10.5" customHeight="1">
      <c r="C225" s="99" t="s">
        <v>382</v>
      </c>
      <c r="D225" s="98" t="s">
        <v>380</v>
      </c>
      <c r="E225" s="43">
        <f>IF(O219="","",O219)</f>
        <v>18</v>
      </c>
      <c r="F225" s="34" t="str">
        <f t="shared" si="60"/>
        <v>-</v>
      </c>
      <c r="G225" s="1">
        <f>IF(M219="","",M219)</f>
        <v>21</v>
      </c>
      <c r="H225" s="294">
        <f>IF(J222="","",J222)</f>
      </c>
      <c r="I225" s="47">
        <f>IF(O222="","",O222)</f>
        <v>21</v>
      </c>
      <c r="J225" s="34" t="str">
        <f t="shared" si="62"/>
        <v>-</v>
      </c>
      <c r="K225" s="1">
        <f>IF(M222="","",M222)</f>
        <v>4</v>
      </c>
      <c r="L225" s="294" t="str">
        <f>IF(N222="","",N222)</f>
        <v>-</v>
      </c>
      <c r="M225" s="324"/>
      <c r="N225" s="300"/>
      <c r="O225" s="300"/>
      <c r="P225" s="301"/>
      <c r="Q225" s="33">
        <v>21</v>
      </c>
      <c r="R225" s="34" t="str">
        <f t="shared" si="57"/>
        <v>-</v>
      </c>
      <c r="S225" s="35">
        <v>5</v>
      </c>
      <c r="T225" s="279"/>
      <c r="U225" s="354"/>
      <c r="V225" s="355"/>
      <c r="W225" s="355"/>
      <c r="X225" s="356"/>
      <c r="Y225" s="9"/>
      <c r="Z225" s="18">
        <f>COUNTIF(E224:T226,"○")</f>
        <v>3</v>
      </c>
      <c r="AA225" s="19">
        <f>COUNTIF(E224:T226,"×")</f>
        <v>0</v>
      </c>
      <c r="AB225" s="14">
        <f>(IF((E224&gt;G224),1,0))+(IF((E225&gt;G225),1,0))+(IF((E226&gt;G226),1,0))+(IF((I224&gt;K224),1,0))+(IF((I225&gt;K225),1,0))+(IF((I226&gt;K226),1,0))+(IF((M224&gt;O224),1,0))+(IF((M225&gt;O225),1,0))+(IF((M226&gt;O226),1,0))+(IF((Q224&gt;S224),1,0))+(IF((Q225&gt;S225),1,0))+(IF((Q226&gt;S226),1,0))</f>
        <v>6</v>
      </c>
      <c r="AC225" s="15">
        <f>(IF((E224&lt;G224),1,0))+(IF((E225&lt;G225),1,0))+(IF((E226&lt;G226),1,0))+(IF((I224&lt;K224),1,0))+(IF((I225&lt;K225),1,0))+(IF((I226&lt;K226),1,0))+(IF((M224&lt;O224),1,0))+(IF((M225&lt;O225),1,0))+(IF((M226&lt;O226),1,0))+(IF((Q224&lt;S224),1,0))+(IF((Q225&lt;S225),1,0))+(IF((Q226&lt;S226),1,0))</f>
        <v>1</v>
      </c>
      <c r="AD225" s="16">
        <f>AB225-AC225</f>
        <v>5</v>
      </c>
      <c r="AE225" s="19">
        <f>SUM(E224:E226,I224:I226,M224:M226,Q224:Q226)</f>
        <v>144</v>
      </c>
      <c r="AF225" s="19">
        <f>SUM(G224:G226,K224:K226,O224:O226,S224:S226)</f>
        <v>76</v>
      </c>
      <c r="AG225" s="20">
        <f>AE225-AF225</f>
        <v>68</v>
      </c>
      <c r="AH225" s="64"/>
      <c r="AI225" s="99" t="s">
        <v>280</v>
      </c>
      <c r="AJ225" s="98" t="s">
        <v>322</v>
      </c>
      <c r="AK225" s="43">
        <f>IF(AU219="","",AU219)</f>
        <v>21</v>
      </c>
      <c r="AL225" s="34" t="str">
        <f t="shared" si="61"/>
        <v>-</v>
      </c>
      <c r="AM225" s="1">
        <f>IF(AS219="","",AS219)</f>
        <v>6</v>
      </c>
      <c r="AN225" s="294">
        <f>IF(AP222="","",AP222)</f>
      </c>
      <c r="AO225" s="47">
        <f>IF(AU222="","",AU222)</f>
        <v>21</v>
      </c>
      <c r="AP225" s="34" t="str">
        <f t="shared" si="63"/>
        <v>-</v>
      </c>
      <c r="AQ225" s="1">
        <f>IF(AS222="","",AS222)</f>
        <v>10</v>
      </c>
      <c r="AR225" s="294" t="str">
        <f>IF(AT222="","",AT222)</f>
        <v>-</v>
      </c>
      <c r="AS225" s="324"/>
      <c r="AT225" s="300"/>
      <c r="AU225" s="300"/>
      <c r="AV225" s="301"/>
      <c r="AW225" s="33">
        <v>21</v>
      </c>
      <c r="AX225" s="34" t="str">
        <f t="shared" si="59"/>
        <v>-</v>
      </c>
      <c r="AY225" s="35">
        <v>9</v>
      </c>
      <c r="AZ225" s="279"/>
      <c r="BA225" s="283"/>
      <c r="BB225" s="284"/>
      <c r="BC225" s="284"/>
      <c r="BD225" s="285"/>
      <c r="BE225" s="9"/>
      <c r="BF225" s="18">
        <f>COUNTIF(AK224:AZ226,"○")</f>
        <v>2</v>
      </c>
      <c r="BG225" s="19">
        <f>COUNTIF(AK224:AZ226,"×")</f>
        <v>1</v>
      </c>
      <c r="BH225" s="14">
        <f>(IF((AK224&gt;AM224),1,0))+(IF((AK225&gt;AM225),1,0))+(IF((AK226&gt;AM226),1,0))+(IF((AO224&gt;AQ224),1,0))+(IF((AO225&gt;AQ225),1,0))+(IF((AO226&gt;AQ226),1,0))+(IF((AS224&gt;AU224),1,0))+(IF((AS225&gt;AU225),1,0))+(IF((AS226&gt;AU226),1,0))+(IF((AW224&gt;AY224),1,0))+(IF((AW225&gt;AY225),1,0))+(IF((AW226&gt;AY226),1,0))</f>
        <v>5</v>
      </c>
      <c r="BI225" s="15">
        <f>(IF((AK224&lt;AM224),1,0))+(IF((AK225&lt;AM225),1,0))+(IF((AK226&lt;AM226),1,0))+(IF((AO224&lt;AQ224),1,0))+(IF((AO225&lt;AQ225),1,0))+(IF((AO226&lt;AQ226),1,0))+(IF((AS224&lt;AU224),1,0))+(IF((AS225&lt;AU225),1,0))+(IF((AS226&lt;AU226),1,0))+(IF((AW224&lt;AY224),1,0))+(IF((AW225&lt;AY225),1,0))+(IF((AW226&lt;AY226),1,0))</f>
        <v>3</v>
      </c>
      <c r="BJ225" s="16">
        <f>BH225-BI225</f>
        <v>2</v>
      </c>
      <c r="BK225" s="19">
        <f>SUM(AK224:AK226,AO224:AO226,AS224:AS226,AW224:AW226)</f>
        <v>146</v>
      </c>
      <c r="BL225" s="19">
        <f>SUM(AM224:AM226,AQ224:AQ226,AU224:AU226,AY224:AY226)</f>
        <v>114</v>
      </c>
      <c r="BM225" s="20">
        <f>BK225-BL225</f>
        <v>32</v>
      </c>
    </row>
    <row r="226" spans="3:65" ht="10.5" customHeight="1">
      <c r="C226" s="102"/>
      <c r="D226" s="101" t="s">
        <v>381</v>
      </c>
      <c r="E226" s="44">
        <f>IF(O220="","",O220)</f>
        <v>21</v>
      </c>
      <c r="F226" s="42" t="str">
        <f t="shared" si="60"/>
        <v>-</v>
      </c>
      <c r="G226" s="45">
        <f>IF(M220="","",M220)</f>
        <v>18</v>
      </c>
      <c r="H226" s="295">
        <f>IF(J223="","",J223)</f>
      </c>
      <c r="I226" s="48">
        <f>IF(O223="","",O223)</f>
      </c>
      <c r="J226" s="34">
        <f t="shared" si="62"/>
      </c>
      <c r="K226" s="45">
        <f>IF(M223="","",M223)</f>
      </c>
      <c r="L226" s="295">
        <f>IF(N223="","",N223)</f>
      </c>
      <c r="M226" s="334"/>
      <c r="N226" s="303"/>
      <c r="O226" s="303"/>
      <c r="P226" s="304"/>
      <c r="Q226" s="40"/>
      <c r="R226" s="34">
        <f t="shared" si="57"/>
      </c>
      <c r="S226" s="41"/>
      <c r="T226" s="331"/>
      <c r="U226" s="220">
        <f>Z225</f>
        <v>3</v>
      </c>
      <c r="V226" s="221" t="s">
        <v>9</v>
      </c>
      <c r="W226" s="221">
        <f>AA225</f>
        <v>0</v>
      </c>
      <c r="X226" s="222" t="s">
        <v>6</v>
      </c>
      <c r="Y226" s="9"/>
      <c r="Z226" s="18"/>
      <c r="AA226" s="19"/>
      <c r="AB226" s="18"/>
      <c r="AC226" s="19"/>
      <c r="AD226" s="20"/>
      <c r="AE226" s="19"/>
      <c r="AF226" s="19"/>
      <c r="AG226" s="20"/>
      <c r="AH226" s="64"/>
      <c r="AI226" s="102"/>
      <c r="AJ226" s="101" t="s">
        <v>116</v>
      </c>
      <c r="AK226" s="44">
        <f>IF(AU220="","",AU220)</f>
        <v>21</v>
      </c>
      <c r="AL226" s="42" t="str">
        <f t="shared" si="61"/>
        <v>-</v>
      </c>
      <c r="AM226" s="45">
        <f>IF(AS220="","",AS220)</f>
        <v>14</v>
      </c>
      <c r="AN226" s="295">
        <f>IF(AP223="","",AP223)</f>
      </c>
      <c r="AO226" s="48">
        <f>IF(AU223="","",AU223)</f>
        <v>14</v>
      </c>
      <c r="AP226" s="34" t="str">
        <f t="shared" si="63"/>
        <v>-</v>
      </c>
      <c r="AQ226" s="45">
        <f>IF(AS223="","",AS223)</f>
        <v>21</v>
      </c>
      <c r="AR226" s="295" t="str">
        <f>IF(AT223="","",AT223)</f>
        <v>-</v>
      </c>
      <c r="AS226" s="334"/>
      <c r="AT226" s="303"/>
      <c r="AU226" s="303"/>
      <c r="AV226" s="304"/>
      <c r="AW226" s="40"/>
      <c r="AX226" s="34">
        <f t="shared" si="59"/>
      </c>
      <c r="AY226" s="41"/>
      <c r="AZ226" s="331"/>
      <c r="BA226" s="220">
        <f>BF225</f>
        <v>2</v>
      </c>
      <c r="BB226" s="221" t="s">
        <v>9</v>
      </c>
      <c r="BC226" s="221">
        <f>BG225</f>
        <v>1</v>
      </c>
      <c r="BD226" s="222" t="s">
        <v>6</v>
      </c>
      <c r="BE226" s="9"/>
      <c r="BF226" s="18"/>
      <c r="BG226" s="19"/>
      <c r="BH226" s="18"/>
      <c r="BI226" s="19"/>
      <c r="BJ226" s="20"/>
      <c r="BK226" s="19"/>
      <c r="BL226" s="19"/>
      <c r="BM226" s="20"/>
    </row>
    <row r="227" spans="3:65" ht="10.5" customHeight="1">
      <c r="C227" s="99" t="s">
        <v>288</v>
      </c>
      <c r="D227" s="100" t="s">
        <v>338</v>
      </c>
      <c r="E227" s="43">
        <f>IF(S218="","",S218)</f>
        <v>11</v>
      </c>
      <c r="F227" s="34" t="str">
        <f t="shared" si="60"/>
        <v>-</v>
      </c>
      <c r="G227" s="1">
        <f>IF(Q218="","",Q218)</f>
        <v>21</v>
      </c>
      <c r="H227" s="293" t="str">
        <f>IF(T218="","",IF(T218="○","×",IF(T218="×","○")))</f>
        <v>×</v>
      </c>
      <c r="I227" s="47">
        <f>IF(S221="","",S221)</f>
        <v>21</v>
      </c>
      <c r="J227" s="46" t="str">
        <f t="shared" si="62"/>
        <v>-</v>
      </c>
      <c r="K227" s="1">
        <f>IF(Q221="","",Q221)</f>
        <v>12</v>
      </c>
      <c r="L227" s="293" t="str">
        <f>IF(T221="","",IF(T221="○","×",IF(T221="×","○")))</f>
        <v>○</v>
      </c>
      <c r="M227" s="49">
        <f>IF(S224="","",S224)</f>
        <v>10</v>
      </c>
      <c r="N227" s="34" t="str">
        <f>IF(M227="","","-")</f>
        <v>-</v>
      </c>
      <c r="O227" s="5">
        <f>IF(Q224="","",Q224)</f>
        <v>21</v>
      </c>
      <c r="P227" s="293" t="str">
        <f>IF(T224="","",IF(T224="○","×",IF(T224="×","○")))</f>
        <v>×</v>
      </c>
      <c r="Q227" s="321"/>
      <c r="R227" s="322"/>
      <c r="S227" s="322"/>
      <c r="T227" s="323"/>
      <c r="U227" s="335" t="s">
        <v>384</v>
      </c>
      <c r="V227" s="336"/>
      <c r="W227" s="336"/>
      <c r="X227" s="337"/>
      <c r="Y227" s="9"/>
      <c r="Z227" s="8"/>
      <c r="AA227" s="6"/>
      <c r="AB227" s="8"/>
      <c r="AC227" s="6"/>
      <c r="AD227" s="12"/>
      <c r="AE227" s="6"/>
      <c r="AF227" s="6"/>
      <c r="AG227" s="12"/>
      <c r="AH227" s="64"/>
      <c r="AI227" s="99" t="s">
        <v>286</v>
      </c>
      <c r="AJ227" s="100" t="s">
        <v>338</v>
      </c>
      <c r="AK227" s="43">
        <f>IF(AY218="","",AY218)</f>
        <v>21</v>
      </c>
      <c r="AL227" s="34" t="str">
        <f t="shared" si="61"/>
        <v>-</v>
      </c>
      <c r="AM227" s="1">
        <f>IF(AW218="","",AW218)</f>
        <v>8</v>
      </c>
      <c r="AN227" s="293" t="str">
        <f>IF(AZ218="","",IF(AZ218="○","×",IF(AZ218="×","○")))</f>
        <v>○</v>
      </c>
      <c r="AO227" s="47">
        <f>IF(AY221="","",AY221)</f>
        <v>9</v>
      </c>
      <c r="AP227" s="46" t="str">
        <f t="shared" si="63"/>
        <v>-</v>
      </c>
      <c r="AQ227" s="1">
        <f>IF(AW221="","",AW221)</f>
        <v>21</v>
      </c>
      <c r="AR227" s="293" t="str">
        <f>IF(AZ221="","",IF(AZ221="○","×",IF(AZ221="×","○")))</f>
        <v>×</v>
      </c>
      <c r="AS227" s="49">
        <f>IF(AY224="","",AY224)</f>
        <v>12</v>
      </c>
      <c r="AT227" s="34" t="str">
        <f>IF(AS227="","","-")</f>
        <v>-</v>
      </c>
      <c r="AU227" s="5">
        <f>IF(AW224="","",AW224)</f>
        <v>21</v>
      </c>
      <c r="AV227" s="293" t="str">
        <f>IF(AZ224="","",IF(AZ224="○","×",IF(AZ224="×","○")))</f>
        <v>×</v>
      </c>
      <c r="AW227" s="321"/>
      <c r="AX227" s="322"/>
      <c r="AY227" s="322"/>
      <c r="AZ227" s="323"/>
      <c r="BA227" s="335" t="s">
        <v>387</v>
      </c>
      <c r="BB227" s="336"/>
      <c r="BC227" s="336"/>
      <c r="BD227" s="337"/>
      <c r="BE227" s="9"/>
      <c r="BF227" s="8"/>
      <c r="BG227" s="6"/>
      <c r="BH227" s="8"/>
      <c r="BI227" s="6"/>
      <c r="BJ227" s="12"/>
      <c r="BK227" s="6"/>
      <c r="BL227" s="6"/>
      <c r="BM227" s="12"/>
    </row>
    <row r="228" spans="3:65" ht="10.5" customHeight="1">
      <c r="C228" s="99" t="s">
        <v>289</v>
      </c>
      <c r="D228" s="98" t="s">
        <v>338</v>
      </c>
      <c r="E228" s="43">
        <f>IF(S219="","",S219)</f>
        <v>14</v>
      </c>
      <c r="F228" s="34" t="str">
        <f t="shared" si="60"/>
        <v>-</v>
      </c>
      <c r="G228" s="1">
        <f>IF(Q219="","",Q219)</f>
        <v>21</v>
      </c>
      <c r="H228" s="294" t="str">
        <f>IF(J225="","",J225)</f>
        <v>-</v>
      </c>
      <c r="I228" s="47">
        <f>IF(S222="","",S222)</f>
        <v>21</v>
      </c>
      <c r="J228" s="34" t="str">
        <f t="shared" si="62"/>
        <v>-</v>
      </c>
      <c r="K228" s="1">
        <f>IF(Q222="","",Q222)</f>
        <v>14</v>
      </c>
      <c r="L228" s="294">
        <f>IF(N225="","",N225)</f>
      </c>
      <c r="M228" s="47">
        <f>IF(S225="","",S225)</f>
        <v>5</v>
      </c>
      <c r="N228" s="34" t="str">
        <f>IF(M228="","","-")</f>
        <v>-</v>
      </c>
      <c r="O228" s="1">
        <f>IF(Q225="","",Q225)</f>
        <v>21</v>
      </c>
      <c r="P228" s="294" t="str">
        <f>IF(R225="","",R225)</f>
        <v>-</v>
      </c>
      <c r="Q228" s="324"/>
      <c r="R228" s="300"/>
      <c r="S228" s="300"/>
      <c r="T228" s="325"/>
      <c r="U228" s="283"/>
      <c r="V228" s="284"/>
      <c r="W228" s="284"/>
      <c r="X228" s="285"/>
      <c r="Y228" s="9"/>
      <c r="Z228" s="18">
        <f>COUNTIF(E227:T229,"○")</f>
        <v>1</v>
      </c>
      <c r="AA228" s="19">
        <f>COUNTIF(E227:T229,"×")</f>
        <v>2</v>
      </c>
      <c r="AB228" s="14">
        <f>(IF((E227&gt;G227),1,0))+(IF((E228&gt;G228),1,0))+(IF((E229&gt;G229),1,0))+(IF((I227&gt;K227),1,0))+(IF((I228&gt;K228),1,0))+(IF((I229&gt;K229),1,0))+(IF((M227&gt;O227),1,0))+(IF((M228&gt;O228),1,0))+(IF((M229&gt;O229),1,0))+(IF((Q227&gt;S227),1,0))+(IF((Q228&gt;S228),1,0))+(IF((Q229&gt;S229),1,0))</f>
        <v>2</v>
      </c>
      <c r="AC228" s="15">
        <f>(IF((E227&lt;G227),1,0))+(IF((E228&lt;G228),1,0))+(IF((E229&lt;G229),1,0))+(IF((I227&lt;K227),1,0))+(IF((I228&lt;K228),1,0))+(IF((I229&lt;K229),1,0))+(IF((M227&lt;O227),1,0))+(IF((M228&lt;O228),1,0))+(IF((M229&lt;O229),1,0))+(IF((Q227&lt;S227),1,0))+(IF((Q228&lt;S228),1,0))+(IF((Q229&lt;S229),1,0))</f>
        <v>4</v>
      </c>
      <c r="AD228" s="16">
        <f>AB228-AC228</f>
        <v>-2</v>
      </c>
      <c r="AE228" s="19">
        <f>SUM(E227:E229,I227:I229,M227:M229,Q227:Q229)</f>
        <v>82</v>
      </c>
      <c r="AF228" s="19">
        <f>SUM(G227:G229,K227:K229,O227:O229,S227:S229)</f>
        <v>110</v>
      </c>
      <c r="AG228" s="20">
        <f>AE228-AF228</f>
        <v>-28</v>
      </c>
      <c r="AH228" s="64"/>
      <c r="AI228" s="99" t="s">
        <v>287</v>
      </c>
      <c r="AJ228" s="98" t="s">
        <v>338</v>
      </c>
      <c r="AK228" s="43">
        <f>IF(AY219="","",AY219)</f>
        <v>21</v>
      </c>
      <c r="AL228" s="34" t="str">
        <f t="shared" si="61"/>
        <v>-</v>
      </c>
      <c r="AM228" s="1">
        <f>IF(AW219="","",AW219)</f>
        <v>16</v>
      </c>
      <c r="AN228" s="294" t="str">
        <f>IF(AP225="","",AP225)</f>
        <v>-</v>
      </c>
      <c r="AO228" s="47">
        <f>IF(AY222="","",AY222)</f>
        <v>10</v>
      </c>
      <c r="AP228" s="34" t="str">
        <f t="shared" si="63"/>
        <v>-</v>
      </c>
      <c r="AQ228" s="1">
        <f>IF(AW222="","",AW222)</f>
        <v>21</v>
      </c>
      <c r="AR228" s="294">
        <f>IF(AT225="","",AT225)</f>
      </c>
      <c r="AS228" s="47">
        <f>IF(AY225="","",AY225)</f>
        <v>9</v>
      </c>
      <c r="AT228" s="34" t="str">
        <f>IF(AS228="","","-")</f>
        <v>-</v>
      </c>
      <c r="AU228" s="1">
        <f>IF(AW225="","",AW225)</f>
        <v>21</v>
      </c>
      <c r="AV228" s="294" t="str">
        <f>IF(AX225="","",AX225)</f>
        <v>-</v>
      </c>
      <c r="AW228" s="324"/>
      <c r="AX228" s="300"/>
      <c r="AY228" s="300"/>
      <c r="AZ228" s="325"/>
      <c r="BA228" s="283"/>
      <c r="BB228" s="284"/>
      <c r="BC228" s="284"/>
      <c r="BD228" s="285"/>
      <c r="BE228" s="9"/>
      <c r="BF228" s="18">
        <f>COUNTIF(AK227:AZ229,"○")</f>
        <v>1</v>
      </c>
      <c r="BG228" s="19">
        <f>COUNTIF(AK227:AZ229,"×")</f>
        <v>2</v>
      </c>
      <c r="BH228" s="14">
        <f>(IF((AK227&gt;AM227),1,0))+(IF((AK228&gt;AM228),1,0))+(IF((AK229&gt;AM229),1,0))+(IF((AO227&gt;AQ227),1,0))+(IF((AO228&gt;AQ228),1,0))+(IF((AO229&gt;AQ229),1,0))+(IF((AS227&gt;AU227),1,0))+(IF((AS228&gt;AU228),1,0))+(IF((AS229&gt;AU229),1,0))+(IF((AW227&gt;AY227),1,0))+(IF((AW228&gt;AY228),1,0))+(IF((AW229&gt;AY229),1,0))</f>
        <v>2</v>
      </c>
      <c r="BI228" s="15">
        <f>(IF((AK227&lt;AM227),1,0))+(IF((AK228&lt;AM228),1,0))+(IF((AK229&lt;AM229),1,0))+(IF((AO227&lt;AQ227),1,0))+(IF((AO228&lt;AQ228),1,0))+(IF((AO229&lt;AQ229),1,0))+(IF((AS227&lt;AU227),1,0))+(IF((AS228&lt;AU228),1,0))+(IF((AS229&lt;AU229),1,0))+(IF((AW227&lt;AY227),1,0))+(IF((AW228&lt;AY228),1,0))+(IF((AW229&lt;AY229),1,0))</f>
        <v>4</v>
      </c>
      <c r="BJ228" s="16">
        <f>BH228-BI228</f>
        <v>-2</v>
      </c>
      <c r="BK228" s="19">
        <f>SUM(AK227:AK229,AO227:AO229,AS227:AS229,AW227:AW229)</f>
        <v>82</v>
      </c>
      <c r="BL228" s="19">
        <f>SUM(AM227:AM229,AQ227:AQ229,AU227:AU229,AY227:AY229)</f>
        <v>108</v>
      </c>
      <c r="BM228" s="20">
        <f>BK228-BL228</f>
        <v>-26</v>
      </c>
    </row>
    <row r="229" spans="3:65" ht="10.5" customHeight="1" thickBot="1">
      <c r="C229" s="97"/>
      <c r="D229" s="96" t="s">
        <v>319</v>
      </c>
      <c r="E229" s="50">
        <f>IF(S220="","",S220)</f>
      </c>
      <c r="F229" s="51">
        <f t="shared" si="60"/>
      </c>
      <c r="G229" s="2">
        <f>IF(Q220="","",Q220)</f>
      </c>
      <c r="H229" s="332">
        <f>IF(J226="","",J226)</f>
      </c>
      <c r="I229" s="52">
        <f>IF(S223="","",S223)</f>
      </c>
      <c r="J229" s="51">
        <f t="shared" si="62"/>
      </c>
      <c r="K229" s="2">
        <f>IF(Q223="","",Q223)</f>
      </c>
      <c r="L229" s="332">
        <f>IF(N226="","",N226)</f>
      </c>
      <c r="M229" s="52">
        <f>IF(S226="","",S226)</f>
      </c>
      <c r="N229" s="51">
        <f>IF(M229="","","-")</f>
      </c>
      <c r="O229" s="2">
        <f>IF(Q226="","",Q226)</f>
      </c>
      <c r="P229" s="332">
        <f>IF(R226="","",R226)</f>
      </c>
      <c r="Q229" s="326"/>
      <c r="R229" s="327"/>
      <c r="S229" s="327"/>
      <c r="T229" s="328"/>
      <c r="U229" s="30">
        <f>Z228</f>
        <v>1</v>
      </c>
      <c r="V229" s="31" t="s">
        <v>9</v>
      </c>
      <c r="W229" s="31">
        <f>AA228</f>
        <v>2</v>
      </c>
      <c r="X229" s="32" t="s">
        <v>6</v>
      </c>
      <c r="Y229" s="9"/>
      <c r="Z229" s="26"/>
      <c r="AA229" s="27"/>
      <c r="AB229" s="26"/>
      <c r="AC229" s="27"/>
      <c r="AD229" s="28"/>
      <c r="AE229" s="27"/>
      <c r="AF229" s="27"/>
      <c r="AG229" s="28"/>
      <c r="AH229" s="64"/>
      <c r="AI229" s="97"/>
      <c r="AJ229" s="96" t="s">
        <v>319</v>
      </c>
      <c r="AK229" s="50">
        <f>IF(AY220="","",AY220)</f>
      </c>
      <c r="AL229" s="51">
        <f t="shared" si="61"/>
      </c>
      <c r="AM229" s="2">
        <f>IF(AW220="","",AW220)</f>
      </c>
      <c r="AN229" s="332" t="str">
        <f>IF(AP226="","",AP226)</f>
        <v>-</v>
      </c>
      <c r="AO229" s="52">
        <f>IF(AY223="","",AY223)</f>
      </c>
      <c r="AP229" s="51">
        <f t="shared" si="63"/>
      </c>
      <c r="AQ229" s="2">
        <f>IF(AW223="","",AW223)</f>
      </c>
      <c r="AR229" s="332">
        <f>IF(AT226="","",AT226)</f>
      </c>
      <c r="AS229" s="52">
        <f>IF(AY226="","",AY226)</f>
      </c>
      <c r="AT229" s="51">
        <f>IF(AS229="","","-")</f>
      </c>
      <c r="AU229" s="2">
        <f>IF(AW226="","",AW226)</f>
      </c>
      <c r="AV229" s="332">
        <f>IF(AX226="","",AX226)</f>
      </c>
      <c r="AW229" s="326"/>
      <c r="AX229" s="327"/>
      <c r="AY229" s="327"/>
      <c r="AZ229" s="328"/>
      <c r="BA229" s="30">
        <f>BF228</f>
        <v>1</v>
      </c>
      <c r="BB229" s="31" t="s">
        <v>9</v>
      </c>
      <c r="BC229" s="31">
        <f>BG228</f>
        <v>2</v>
      </c>
      <c r="BD229" s="32" t="s">
        <v>6</v>
      </c>
      <c r="BE229" s="9"/>
      <c r="BF229" s="26"/>
      <c r="BG229" s="27"/>
      <c r="BH229" s="26"/>
      <c r="BI229" s="27"/>
      <c r="BJ229" s="28"/>
      <c r="BK229" s="27"/>
      <c r="BL229" s="27"/>
      <c r="BM229" s="28"/>
    </row>
    <row r="230" spans="3:61" ht="10.5" customHeight="1">
      <c r="C230" s="67"/>
      <c r="D230" s="71"/>
      <c r="E230" s="71"/>
      <c r="F230" s="71"/>
      <c r="G230" s="71"/>
      <c r="H230" s="71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121"/>
      <c r="T230" s="121"/>
      <c r="U230" s="121"/>
      <c r="V230" s="121"/>
      <c r="W230" s="121"/>
      <c r="X230" s="68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</row>
    <row r="231" spans="3:61" ht="10.5" customHeight="1">
      <c r="C231" s="67"/>
      <c r="D231" s="71"/>
      <c r="E231" s="71"/>
      <c r="F231" s="71"/>
      <c r="G231" s="71"/>
      <c r="H231" s="71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121"/>
      <c r="T231" s="121"/>
      <c r="U231" s="121"/>
      <c r="V231" s="121"/>
      <c r="W231" s="121"/>
      <c r="X231" s="68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</row>
    <row r="232" spans="1:61" ht="10.5" customHeight="1">
      <c r="A232" s="94"/>
      <c r="B232" s="94"/>
      <c r="C232" s="67"/>
      <c r="D232" s="71"/>
      <c r="E232" s="71"/>
      <c r="F232" s="71"/>
      <c r="G232" s="71"/>
      <c r="H232" s="71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121"/>
      <c r="T232" s="121"/>
      <c r="U232" s="121"/>
      <c r="V232" s="121"/>
      <c r="W232" s="121"/>
      <c r="X232" s="68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</row>
    <row r="233" spans="1:61" ht="15" customHeight="1">
      <c r="A233" s="94"/>
      <c r="B233" s="94"/>
      <c r="C233" s="125" t="str">
        <f>C253</f>
        <v>浮橋紗也夏</v>
      </c>
      <c r="D233" s="126" t="str">
        <f>D253</f>
        <v>みかん</v>
      </c>
      <c r="E233" s="262" t="s">
        <v>31</v>
      </c>
      <c r="F233" s="263"/>
      <c r="G233" s="263"/>
      <c r="H233" s="264"/>
      <c r="I233" s="86"/>
      <c r="J233" s="86"/>
      <c r="K233" s="86"/>
      <c r="L233" s="86"/>
      <c r="M233" s="86"/>
      <c r="N233" s="86"/>
      <c r="O233" s="86"/>
      <c r="P233" s="242" t="s">
        <v>83</v>
      </c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  <c r="AJ233" s="242"/>
      <c r="AK233" s="242"/>
      <c r="AL233" s="242"/>
      <c r="AM233" s="242"/>
      <c r="AN233" s="242"/>
      <c r="AO233" s="242"/>
      <c r="AP233" s="242"/>
      <c r="AQ233" s="242"/>
      <c r="AR233" s="242"/>
      <c r="AS233" s="242"/>
      <c r="AT233" s="242"/>
      <c r="AU233" s="242"/>
      <c r="AV233" s="242"/>
      <c r="AW233" s="242"/>
      <c r="AX233" s="242"/>
      <c r="AY233" s="242"/>
      <c r="AZ233" s="242"/>
      <c r="BA233" s="242"/>
      <c r="BB233" s="242"/>
      <c r="BC233" s="242"/>
      <c r="BD233" s="242"/>
      <c r="BE233" s="94"/>
      <c r="BF233" s="94"/>
      <c r="BG233" s="94"/>
      <c r="BH233" s="94"/>
      <c r="BI233" s="94"/>
    </row>
    <row r="234" spans="1:61" ht="15" customHeight="1" thickBot="1">
      <c r="A234" s="94"/>
      <c r="B234" s="94"/>
      <c r="C234" s="144" t="str">
        <f>C254</f>
        <v>阿部　萌</v>
      </c>
      <c r="D234" s="145" t="str">
        <f>D254</f>
        <v>YONDEN</v>
      </c>
      <c r="E234" s="249"/>
      <c r="F234" s="250"/>
      <c r="G234" s="250"/>
      <c r="H234" s="251"/>
      <c r="I234" s="158">
        <v>16</v>
      </c>
      <c r="J234" s="158">
        <v>21</v>
      </c>
      <c r="K234" s="164">
        <v>19</v>
      </c>
      <c r="L234" s="162"/>
      <c r="M234" s="162"/>
      <c r="N234" s="88"/>
      <c r="O234" s="86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  <c r="AJ234" s="242"/>
      <c r="AK234" s="242"/>
      <c r="AL234" s="242"/>
      <c r="AM234" s="242"/>
      <c r="AN234" s="242"/>
      <c r="AO234" s="242"/>
      <c r="AP234" s="242"/>
      <c r="AQ234" s="242"/>
      <c r="AR234" s="242"/>
      <c r="AS234" s="242"/>
      <c r="AT234" s="242"/>
      <c r="AU234" s="242"/>
      <c r="AV234" s="242"/>
      <c r="AW234" s="242"/>
      <c r="AX234" s="242"/>
      <c r="AY234" s="242"/>
      <c r="AZ234" s="242"/>
      <c r="BA234" s="242"/>
      <c r="BB234" s="242"/>
      <c r="BC234" s="242"/>
      <c r="BD234" s="242"/>
      <c r="BE234" s="94"/>
      <c r="BF234" s="94"/>
      <c r="BG234" s="94"/>
      <c r="BH234" s="94"/>
      <c r="BI234" s="94"/>
    </row>
    <row r="235" spans="1:62" ht="15" customHeight="1" thickBot="1" thickTop="1">
      <c r="A235" s="94"/>
      <c r="B235" s="94"/>
      <c r="C235" s="146" t="str">
        <f>AI247</f>
        <v>佐伯玲子</v>
      </c>
      <c r="D235" s="147" t="str">
        <f>AJ247</f>
        <v>西条バード</v>
      </c>
      <c r="E235" s="243" t="s">
        <v>30</v>
      </c>
      <c r="F235" s="244"/>
      <c r="G235" s="244"/>
      <c r="H235" s="245"/>
      <c r="I235" s="188">
        <v>21</v>
      </c>
      <c r="J235" s="192">
        <v>5</v>
      </c>
      <c r="K235" s="190">
        <v>21</v>
      </c>
      <c r="L235" s="182"/>
      <c r="M235" s="194"/>
      <c r="N235" s="88"/>
      <c r="O235" s="88"/>
      <c r="P235" s="86"/>
      <c r="Q235" s="127" t="s">
        <v>72</v>
      </c>
      <c r="R235" s="68"/>
      <c r="S235" s="94"/>
      <c r="T235" s="94"/>
      <c r="U235" s="94"/>
      <c r="V235" s="128"/>
      <c r="W235" s="128"/>
      <c r="X235" s="128"/>
      <c r="Y235" s="128"/>
      <c r="Z235" s="128"/>
      <c r="AA235" s="91"/>
      <c r="AB235" s="94"/>
      <c r="AC235" s="94"/>
      <c r="AD235" s="94"/>
      <c r="AE235" s="94"/>
      <c r="AF235" s="67"/>
      <c r="AG235" s="67"/>
      <c r="AH235" s="67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</row>
    <row r="236" spans="1:62" ht="15" customHeight="1" thickBot="1" thickTop="1">
      <c r="A236" s="94"/>
      <c r="B236" s="94"/>
      <c r="C236" s="150" t="str">
        <f>AI248</f>
        <v>佐伯綾子</v>
      </c>
      <c r="D236" s="151" t="str">
        <f>AJ248</f>
        <v>イチミヤ</v>
      </c>
      <c r="E236" s="246"/>
      <c r="F236" s="247"/>
      <c r="G236" s="247"/>
      <c r="H236" s="248"/>
      <c r="I236" s="92"/>
      <c r="J236" s="162"/>
      <c r="K236" s="92"/>
      <c r="L236" s="92"/>
      <c r="M236" s="199"/>
      <c r="N236" s="227">
        <v>13</v>
      </c>
      <c r="O236" s="228">
        <v>21</v>
      </c>
      <c r="P236" s="229">
        <v>21</v>
      </c>
      <c r="Q236" s="289" t="str">
        <f>C235</f>
        <v>佐伯玲子</v>
      </c>
      <c r="R236" s="290"/>
      <c r="S236" s="290"/>
      <c r="T236" s="290"/>
      <c r="U236" s="290"/>
      <c r="V236" s="290"/>
      <c r="W236" s="290"/>
      <c r="X236" s="291" t="str">
        <f>D235</f>
        <v>西条バード</v>
      </c>
      <c r="Y236" s="290"/>
      <c r="Z236" s="290"/>
      <c r="AA236" s="290"/>
      <c r="AB236" s="290"/>
      <c r="AC236" s="290"/>
      <c r="AD236" s="290"/>
      <c r="AE236" s="292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</row>
    <row r="237" spans="1:62" ht="15" customHeight="1" thickBot="1" thickTop="1">
      <c r="A237" s="94"/>
      <c r="B237" s="94"/>
      <c r="C237" s="146" t="str">
        <f>C247</f>
        <v>近藤早津紀</v>
      </c>
      <c r="D237" s="147" t="str">
        <f>D247</f>
        <v>ﾙｰｽﾞ大野原</v>
      </c>
      <c r="E237" s="243" t="s">
        <v>16</v>
      </c>
      <c r="F237" s="244"/>
      <c r="G237" s="244"/>
      <c r="H237" s="245"/>
      <c r="I237" s="92"/>
      <c r="J237" s="162"/>
      <c r="K237" s="92"/>
      <c r="L237" s="92"/>
      <c r="M237" s="166"/>
      <c r="N237" s="90">
        <v>21</v>
      </c>
      <c r="O237" s="88">
        <v>18</v>
      </c>
      <c r="P237" s="86">
        <v>13</v>
      </c>
      <c r="Q237" s="269" t="str">
        <f>C236</f>
        <v>佐伯綾子</v>
      </c>
      <c r="R237" s="270"/>
      <c r="S237" s="270"/>
      <c r="T237" s="270"/>
      <c r="U237" s="270"/>
      <c r="V237" s="270"/>
      <c r="W237" s="270"/>
      <c r="X237" s="271" t="str">
        <f>D236</f>
        <v>イチミヤ</v>
      </c>
      <c r="Y237" s="271"/>
      <c r="Z237" s="271"/>
      <c r="AA237" s="271"/>
      <c r="AB237" s="271"/>
      <c r="AC237" s="271"/>
      <c r="AD237" s="271"/>
      <c r="AE237" s="272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</row>
    <row r="238" spans="1:62" ht="15" customHeight="1" thickBot="1" thickTop="1">
      <c r="A238" s="94"/>
      <c r="B238" s="94"/>
      <c r="C238" s="150" t="str">
        <f>C248</f>
        <v>今井直美</v>
      </c>
      <c r="D238" s="151" t="str">
        <f>D248</f>
        <v>まんのうｸﾗﾌﾞ</v>
      </c>
      <c r="E238" s="246"/>
      <c r="F238" s="247"/>
      <c r="G238" s="247"/>
      <c r="H238" s="248"/>
      <c r="I238" s="181"/>
      <c r="J238" s="193">
        <v>21</v>
      </c>
      <c r="K238" s="183">
        <v>21</v>
      </c>
      <c r="L238" s="169"/>
      <c r="M238" s="170"/>
      <c r="N238" s="90"/>
      <c r="O238" s="88"/>
      <c r="P238" s="86"/>
      <c r="Q238" s="273" t="s">
        <v>73</v>
      </c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</row>
    <row r="239" spans="1:62" ht="15" customHeight="1" thickTop="1">
      <c r="A239" s="94"/>
      <c r="B239" s="94"/>
      <c r="C239" s="148" t="str">
        <f>AI244</f>
        <v>長原芽美</v>
      </c>
      <c r="D239" s="149" t="str">
        <f>AJ244</f>
        <v>酒商ながはら</v>
      </c>
      <c r="E239" s="249" t="s">
        <v>29</v>
      </c>
      <c r="F239" s="250"/>
      <c r="G239" s="250"/>
      <c r="H239" s="251"/>
      <c r="I239" s="161"/>
      <c r="J239" s="161">
        <v>17</v>
      </c>
      <c r="K239" s="172">
        <v>11</v>
      </c>
      <c r="L239" s="162"/>
      <c r="M239" s="162"/>
      <c r="N239" s="88"/>
      <c r="O239" s="88"/>
      <c r="P239" s="86"/>
      <c r="Q239" s="274" t="str">
        <f>C237</f>
        <v>近藤早津紀</v>
      </c>
      <c r="R239" s="275"/>
      <c r="S239" s="275"/>
      <c r="T239" s="275"/>
      <c r="U239" s="275"/>
      <c r="V239" s="275"/>
      <c r="W239" s="275"/>
      <c r="X239" s="276" t="str">
        <f>D237</f>
        <v>ﾙｰｽﾞ大野原</v>
      </c>
      <c r="Y239" s="276"/>
      <c r="Z239" s="276"/>
      <c r="AA239" s="276"/>
      <c r="AB239" s="276"/>
      <c r="AC239" s="276"/>
      <c r="AD239" s="276"/>
      <c r="AE239" s="277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</row>
    <row r="240" spans="1:62" ht="15" customHeight="1">
      <c r="A240" s="94"/>
      <c r="B240" s="94"/>
      <c r="C240" s="122" t="str">
        <f>AI245</f>
        <v>森　真樹</v>
      </c>
      <c r="D240" s="87" t="str">
        <f>AJ245</f>
        <v>TEAM BLOWIN</v>
      </c>
      <c r="E240" s="342"/>
      <c r="F240" s="343"/>
      <c r="G240" s="343"/>
      <c r="H240" s="344"/>
      <c r="I240" s="129"/>
      <c r="J240" s="129"/>
      <c r="K240" s="129"/>
      <c r="L240" s="86"/>
      <c r="M240" s="86"/>
      <c r="N240" s="86"/>
      <c r="O240" s="86"/>
      <c r="P240" s="86"/>
      <c r="Q240" s="269" t="str">
        <f>C238</f>
        <v>今井直美</v>
      </c>
      <c r="R240" s="270"/>
      <c r="S240" s="270"/>
      <c r="T240" s="270"/>
      <c r="U240" s="270"/>
      <c r="V240" s="270"/>
      <c r="W240" s="270"/>
      <c r="X240" s="286" t="str">
        <f>D238</f>
        <v>まんのうｸﾗﾌﾞ</v>
      </c>
      <c r="Y240" s="286"/>
      <c r="Z240" s="286"/>
      <c r="AA240" s="286"/>
      <c r="AB240" s="286"/>
      <c r="AC240" s="286"/>
      <c r="AD240" s="286"/>
      <c r="AE240" s="287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</row>
    <row r="241" spans="3:41" ht="4.5" customHeight="1" thickBot="1">
      <c r="C241" s="67"/>
      <c r="D241" s="71"/>
      <c r="E241" s="71"/>
      <c r="F241" s="71"/>
      <c r="G241" s="71"/>
      <c r="H241" s="71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121"/>
      <c r="T241" s="121"/>
      <c r="U241" s="121"/>
      <c r="V241" s="121"/>
      <c r="W241" s="121"/>
      <c r="X241" s="68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</row>
    <row r="242" spans="3:65" ht="12" customHeight="1">
      <c r="C242" s="255" t="s">
        <v>74</v>
      </c>
      <c r="D242" s="256"/>
      <c r="E242" s="259" t="str">
        <f>C244</f>
        <v>井上美智</v>
      </c>
      <c r="F242" s="233"/>
      <c r="G242" s="233"/>
      <c r="H242" s="234"/>
      <c r="I242" s="232" t="str">
        <f>C247</f>
        <v>近藤早津紀</v>
      </c>
      <c r="J242" s="233"/>
      <c r="K242" s="233"/>
      <c r="L242" s="234"/>
      <c r="M242" s="232" t="str">
        <f>C250</f>
        <v>宮本温子</v>
      </c>
      <c r="N242" s="233"/>
      <c r="O242" s="233"/>
      <c r="P242" s="234"/>
      <c r="Q242" s="232" t="str">
        <f>C253</f>
        <v>浮橋紗也夏</v>
      </c>
      <c r="R242" s="233"/>
      <c r="S242" s="233"/>
      <c r="T242" s="260"/>
      <c r="U242" s="230" t="s">
        <v>0</v>
      </c>
      <c r="V242" s="261"/>
      <c r="W242" s="261"/>
      <c r="X242" s="231"/>
      <c r="Y242" s="9"/>
      <c r="Z242" s="305" t="s">
        <v>2</v>
      </c>
      <c r="AA242" s="307"/>
      <c r="AB242" s="305" t="s">
        <v>3</v>
      </c>
      <c r="AC242" s="306"/>
      <c r="AD242" s="307"/>
      <c r="AE242" s="305" t="s">
        <v>4</v>
      </c>
      <c r="AF242" s="306"/>
      <c r="AG242" s="307"/>
      <c r="AH242" s="64"/>
      <c r="AI242" s="255" t="s">
        <v>75</v>
      </c>
      <c r="AJ242" s="256"/>
      <c r="AK242" s="259" t="str">
        <f>AI244</f>
        <v>長原芽美</v>
      </c>
      <c r="AL242" s="233"/>
      <c r="AM242" s="233"/>
      <c r="AN242" s="234"/>
      <c r="AO242" s="232" t="str">
        <f>AI247</f>
        <v>佐伯玲子</v>
      </c>
      <c r="AP242" s="233"/>
      <c r="AQ242" s="233"/>
      <c r="AR242" s="234"/>
      <c r="AS242" s="232" t="str">
        <f>AI250</f>
        <v>薦田あかね</v>
      </c>
      <c r="AT242" s="233"/>
      <c r="AU242" s="233"/>
      <c r="AV242" s="234"/>
      <c r="AW242" s="232" t="str">
        <f>AI253</f>
        <v>伊達みはる</v>
      </c>
      <c r="AX242" s="233"/>
      <c r="AY242" s="233"/>
      <c r="AZ242" s="260"/>
      <c r="BA242" s="230" t="s">
        <v>0</v>
      </c>
      <c r="BB242" s="261"/>
      <c r="BC242" s="261"/>
      <c r="BD242" s="231"/>
      <c r="BE242" s="9"/>
      <c r="BF242" s="305" t="s">
        <v>2</v>
      </c>
      <c r="BG242" s="307"/>
      <c r="BH242" s="305" t="s">
        <v>3</v>
      </c>
      <c r="BI242" s="306"/>
      <c r="BJ242" s="307"/>
      <c r="BK242" s="305" t="s">
        <v>4</v>
      </c>
      <c r="BL242" s="306"/>
      <c r="BM242" s="307"/>
    </row>
    <row r="243" spans="3:65" ht="12" customHeight="1" thickBot="1">
      <c r="C243" s="257"/>
      <c r="D243" s="258"/>
      <c r="E243" s="265" t="str">
        <f>C245</f>
        <v>西岡亜実</v>
      </c>
      <c r="F243" s="236"/>
      <c r="G243" s="236"/>
      <c r="H243" s="237"/>
      <c r="I243" s="235" t="str">
        <f>C248</f>
        <v>今井直美</v>
      </c>
      <c r="J243" s="236"/>
      <c r="K243" s="236"/>
      <c r="L243" s="237"/>
      <c r="M243" s="235" t="str">
        <f>C251</f>
        <v>宮本萌生</v>
      </c>
      <c r="N243" s="236"/>
      <c r="O243" s="236"/>
      <c r="P243" s="237"/>
      <c r="Q243" s="235" t="str">
        <f>C254</f>
        <v>阿部　萌</v>
      </c>
      <c r="R243" s="236"/>
      <c r="S243" s="236"/>
      <c r="T243" s="238"/>
      <c r="U243" s="239" t="s">
        <v>1</v>
      </c>
      <c r="V243" s="240"/>
      <c r="W243" s="240"/>
      <c r="X243" s="241"/>
      <c r="Y243" s="9"/>
      <c r="Z243" s="7" t="s">
        <v>5</v>
      </c>
      <c r="AA243" s="3" t="s">
        <v>6</v>
      </c>
      <c r="AB243" s="7" t="s">
        <v>40</v>
      </c>
      <c r="AC243" s="3" t="s">
        <v>7</v>
      </c>
      <c r="AD243" s="4" t="s">
        <v>8</v>
      </c>
      <c r="AE243" s="3" t="s">
        <v>40</v>
      </c>
      <c r="AF243" s="3" t="s">
        <v>7</v>
      </c>
      <c r="AG243" s="4" t="s">
        <v>8</v>
      </c>
      <c r="AH243" s="64"/>
      <c r="AI243" s="257"/>
      <c r="AJ243" s="258"/>
      <c r="AK243" s="265" t="str">
        <f>AI245</f>
        <v>森　真樹</v>
      </c>
      <c r="AL243" s="236"/>
      <c r="AM243" s="236"/>
      <c r="AN243" s="237"/>
      <c r="AO243" s="235" t="str">
        <f>AI248</f>
        <v>佐伯綾子</v>
      </c>
      <c r="AP243" s="236"/>
      <c r="AQ243" s="236"/>
      <c r="AR243" s="237"/>
      <c r="AS243" s="235" t="str">
        <f>AI251</f>
        <v>石川　紫</v>
      </c>
      <c r="AT243" s="236"/>
      <c r="AU243" s="236"/>
      <c r="AV243" s="237"/>
      <c r="AW243" s="235" t="str">
        <f>AI254</f>
        <v>三宅美帆</v>
      </c>
      <c r="AX243" s="236"/>
      <c r="AY243" s="236"/>
      <c r="AZ243" s="238"/>
      <c r="BA243" s="239" t="s">
        <v>1</v>
      </c>
      <c r="BB243" s="240"/>
      <c r="BC243" s="240"/>
      <c r="BD243" s="241"/>
      <c r="BE243" s="9"/>
      <c r="BF243" s="7" t="s">
        <v>5</v>
      </c>
      <c r="BG243" s="3" t="s">
        <v>6</v>
      </c>
      <c r="BH243" s="7" t="s">
        <v>40</v>
      </c>
      <c r="BI243" s="3" t="s">
        <v>7</v>
      </c>
      <c r="BJ243" s="4" t="s">
        <v>8</v>
      </c>
      <c r="BK243" s="3" t="s">
        <v>40</v>
      </c>
      <c r="BL243" s="3" t="s">
        <v>7</v>
      </c>
      <c r="BM243" s="4" t="s">
        <v>8</v>
      </c>
    </row>
    <row r="244" spans="3:65" ht="12" customHeight="1">
      <c r="C244" s="107" t="s">
        <v>135</v>
      </c>
      <c r="D244" s="106" t="s">
        <v>328</v>
      </c>
      <c r="E244" s="296"/>
      <c r="F244" s="297"/>
      <c r="G244" s="297"/>
      <c r="H244" s="298"/>
      <c r="I244" s="33">
        <v>14</v>
      </c>
      <c r="J244" s="34" t="str">
        <f>IF(I244="","","-")</f>
        <v>-</v>
      </c>
      <c r="K244" s="35">
        <v>21</v>
      </c>
      <c r="L244" s="318" t="str">
        <f>IF(I244&lt;&gt;"",IF(I244&gt;K244,IF(I245&gt;K245,"○",IF(I246&gt;K246,"○","×")),IF(I245&gt;K245,IF(I246&gt;K246,"○","×"),"×")),"")</f>
        <v>×</v>
      </c>
      <c r="M244" s="33">
        <v>19</v>
      </c>
      <c r="N244" s="36" t="str">
        <f aca="true" t="shared" si="64" ref="N244:N249">IF(M244="","","-")</f>
        <v>-</v>
      </c>
      <c r="O244" s="37">
        <v>21</v>
      </c>
      <c r="P244" s="318" t="str">
        <f>IF(M244&lt;&gt;"",IF(M244&gt;O244,IF(M245&gt;O245,"○",IF(M246&gt;O246,"○","×")),IF(M245&gt;O245,IF(M246&gt;O246,"○","×"),"×")),"")</f>
        <v>×</v>
      </c>
      <c r="Q244" s="38">
        <v>18</v>
      </c>
      <c r="R244" s="36" t="str">
        <f aca="true" t="shared" si="65" ref="R244:R252">IF(Q244="","","-")</f>
        <v>-</v>
      </c>
      <c r="S244" s="35">
        <v>21</v>
      </c>
      <c r="T244" s="278" t="str">
        <f>IF(Q244&lt;&gt;"",IF(Q244&gt;S244,IF(Q245&gt;S245,"○",IF(Q246&gt;S246,"○","×")),IF(Q245&gt;S245,IF(Q246&gt;S246,"○","×"),"×")),"")</f>
        <v>×</v>
      </c>
      <c r="U244" s="280" t="s">
        <v>385</v>
      </c>
      <c r="V244" s="281"/>
      <c r="W244" s="281"/>
      <c r="X244" s="282"/>
      <c r="Y244" s="9"/>
      <c r="Z244" s="18"/>
      <c r="AA244" s="19"/>
      <c r="AB244" s="8"/>
      <c r="AC244" s="6"/>
      <c r="AD244" s="12"/>
      <c r="AE244" s="19"/>
      <c r="AF244" s="19"/>
      <c r="AG244" s="20"/>
      <c r="AH244" s="64"/>
      <c r="AI244" s="107" t="s">
        <v>109</v>
      </c>
      <c r="AJ244" s="106" t="s">
        <v>108</v>
      </c>
      <c r="AK244" s="296"/>
      <c r="AL244" s="297"/>
      <c r="AM244" s="297"/>
      <c r="AN244" s="298"/>
      <c r="AO244" s="33">
        <v>21</v>
      </c>
      <c r="AP244" s="34" t="str">
        <f>IF(AO244="","","-")</f>
        <v>-</v>
      </c>
      <c r="AQ244" s="35">
        <v>17</v>
      </c>
      <c r="AR244" s="318" t="str">
        <f>IF(AO244&lt;&gt;"",IF(AO244&gt;AQ244,IF(AO245&gt;AQ245,"○",IF(AO246&gt;AQ246,"○","×")),IF(AO245&gt;AQ245,IF(AO246&gt;AQ246,"○","×"),"×")),"")</f>
        <v>○</v>
      </c>
      <c r="AS244" s="33">
        <v>21</v>
      </c>
      <c r="AT244" s="36" t="str">
        <f aca="true" t="shared" si="66" ref="AT244:AT249">IF(AS244="","","-")</f>
        <v>-</v>
      </c>
      <c r="AU244" s="37">
        <v>10</v>
      </c>
      <c r="AV244" s="318" t="str">
        <f>IF(AS244&lt;&gt;"",IF(AS244&gt;AU244,IF(AS245&gt;AU245,"○",IF(AS246&gt;AU246,"○","×")),IF(AS245&gt;AU245,IF(AS246&gt;AU246,"○","×"),"×")),"")</f>
        <v>○</v>
      </c>
      <c r="AW244" s="38">
        <v>22</v>
      </c>
      <c r="AX244" s="36" t="str">
        <f aca="true" t="shared" si="67" ref="AX244:AX252">IF(AW244="","","-")</f>
        <v>-</v>
      </c>
      <c r="AY244" s="35">
        <v>20</v>
      </c>
      <c r="AZ244" s="278" t="str">
        <f>IF(AW244&lt;&gt;"",IF(AW244&gt;AY244,IF(AW245&gt;AY245,"○",IF(AW246&gt;AY246,"○","×")),IF(AW245&gt;AY245,IF(AW246&gt;AY246,"○","×"),"×")),"")</f>
        <v>○</v>
      </c>
      <c r="BA244" s="280" t="s">
        <v>386</v>
      </c>
      <c r="BB244" s="281"/>
      <c r="BC244" s="281"/>
      <c r="BD244" s="282"/>
      <c r="BE244" s="9"/>
      <c r="BF244" s="18"/>
      <c r="BG244" s="19"/>
      <c r="BH244" s="8"/>
      <c r="BI244" s="6"/>
      <c r="BJ244" s="12"/>
      <c r="BK244" s="19"/>
      <c r="BL244" s="19"/>
      <c r="BM244" s="20"/>
    </row>
    <row r="245" spans="3:65" ht="12" customHeight="1">
      <c r="C245" s="99" t="s">
        <v>140</v>
      </c>
      <c r="D245" s="105" t="s">
        <v>308</v>
      </c>
      <c r="E245" s="299"/>
      <c r="F245" s="300"/>
      <c r="G245" s="300"/>
      <c r="H245" s="301"/>
      <c r="I245" s="33">
        <v>18</v>
      </c>
      <c r="J245" s="34" t="str">
        <f>IF(I245="","","-")</f>
        <v>-</v>
      </c>
      <c r="K245" s="39">
        <v>21</v>
      </c>
      <c r="L245" s="319"/>
      <c r="M245" s="33">
        <v>18</v>
      </c>
      <c r="N245" s="34" t="str">
        <f t="shared" si="64"/>
        <v>-</v>
      </c>
      <c r="O245" s="35">
        <v>21</v>
      </c>
      <c r="P245" s="319"/>
      <c r="Q245" s="33">
        <v>9</v>
      </c>
      <c r="R245" s="34" t="str">
        <f t="shared" si="65"/>
        <v>-</v>
      </c>
      <c r="S245" s="35">
        <v>21</v>
      </c>
      <c r="T245" s="279"/>
      <c r="U245" s="283"/>
      <c r="V245" s="284"/>
      <c r="W245" s="284"/>
      <c r="X245" s="285"/>
      <c r="Y245" s="9"/>
      <c r="Z245" s="18">
        <f>COUNTIF(E244:T246,"○")</f>
        <v>0</v>
      </c>
      <c r="AA245" s="19">
        <f>COUNTIF(E244:T246,"×")</f>
        <v>3</v>
      </c>
      <c r="AB245" s="14">
        <f>(IF((E244&gt;G244),1,0))+(IF((E245&gt;G245),1,0))+(IF((E246&gt;G246),1,0))+(IF((I244&gt;K244),1,0))+(IF((I245&gt;K245),1,0))+(IF((I246&gt;K246),1,0))+(IF((M244&gt;O244),1,0))+(IF((M245&gt;O245),1,0))+(IF((M246&gt;O246),1,0))+(IF((Q244&gt;S244),1,0))+(IF((Q245&gt;S245),1,0))+(IF((Q246&gt;S246),1,0))</f>
        <v>0</v>
      </c>
      <c r="AC245" s="15">
        <f>(IF((E244&lt;G244),1,0))+(IF((E245&lt;G245),1,0))+(IF((E246&lt;G246),1,0))+(IF((I244&lt;K244),1,0))+(IF((I245&lt;K245),1,0))+(IF((I246&lt;K246),1,0))+(IF((M244&lt;O244),1,0))+(IF((M245&lt;O245),1,0))+(IF((M246&lt;O246),1,0))+(IF((Q244&lt;S244),1,0))+(IF((Q245&lt;S245),1,0))+(IF((Q246&lt;S246),1,0))</f>
        <v>6</v>
      </c>
      <c r="AD245" s="16">
        <f>AB245-AC245</f>
        <v>-6</v>
      </c>
      <c r="AE245" s="19">
        <f>SUM(E244:E246,I244:I246,M244:M246,Q244:Q246)</f>
        <v>96</v>
      </c>
      <c r="AF245" s="19">
        <f>SUM(G244:G246,K244:K246,O244:O246,S244:S246)</f>
        <v>126</v>
      </c>
      <c r="AG245" s="20">
        <f>AE245-AF245</f>
        <v>-30</v>
      </c>
      <c r="AH245" s="64"/>
      <c r="AI245" s="99" t="s">
        <v>111</v>
      </c>
      <c r="AJ245" s="105" t="s">
        <v>53</v>
      </c>
      <c r="AK245" s="299"/>
      <c r="AL245" s="300"/>
      <c r="AM245" s="300"/>
      <c r="AN245" s="301"/>
      <c r="AO245" s="33">
        <v>24</v>
      </c>
      <c r="AP245" s="34" t="str">
        <f>IF(AO245="","","-")</f>
        <v>-</v>
      </c>
      <c r="AQ245" s="39">
        <v>22</v>
      </c>
      <c r="AR245" s="319"/>
      <c r="AS245" s="33">
        <v>21</v>
      </c>
      <c r="AT245" s="34" t="str">
        <f t="shared" si="66"/>
        <v>-</v>
      </c>
      <c r="AU245" s="35">
        <v>8</v>
      </c>
      <c r="AV245" s="319"/>
      <c r="AW245" s="33">
        <v>21</v>
      </c>
      <c r="AX245" s="34" t="str">
        <f t="shared" si="67"/>
        <v>-</v>
      </c>
      <c r="AY245" s="35">
        <v>12</v>
      </c>
      <c r="AZ245" s="279"/>
      <c r="BA245" s="283"/>
      <c r="BB245" s="284"/>
      <c r="BC245" s="284"/>
      <c r="BD245" s="285"/>
      <c r="BE245" s="9"/>
      <c r="BF245" s="18">
        <f>COUNTIF(AK244:AZ246,"○")</f>
        <v>3</v>
      </c>
      <c r="BG245" s="19">
        <f>COUNTIF(AK244:AZ246,"×")</f>
        <v>0</v>
      </c>
      <c r="BH245" s="14">
        <f>(IF((AK244&gt;AM244),1,0))+(IF((AK245&gt;AM245),1,0))+(IF((AK246&gt;AM246),1,0))+(IF((AO244&gt;AQ244),1,0))+(IF((AO245&gt;AQ245),1,0))+(IF((AO246&gt;AQ246),1,0))+(IF((AS244&gt;AU244),1,0))+(IF((AS245&gt;AU245),1,0))+(IF((AS246&gt;AU246),1,0))+(IF((AW244&gt;AY244),1,0))+(IF((AW245&gt;AY245),1,0))+(IF((AW246&gt;AY246),1,0))</f>
        <v>6</v>
      </c>
      <c r="BI245" s="15">
        <f>(IF((AK244&lt;AM244),1,0))+(IF((AK245&lt;AM245),1,0))+(IF((AK246&lt;AM246),1,0))+(IF((AO244&lt;AQ244),1,0))+(IF((AO245&lt;AQ245),1,0))+(IF((AO246&lt;AQ246),1,0))+(IF((AS244&lt;AU244),1,0))+(IF((AS245&lt;AU245),1,0))+(IF((AS246&lt;AU246),1,0))+(IF((AW244&lt;AY244),1,0))+(IF((AW245&lt;AY245),1,0))+(IF((AW246&lt;AY246),1,0))</f>
        <v>0</v>
      </c>
      <c r="BJ245" s="16">
        <f>BH245-BI245</f>
        <v>6</v>
      </c>
      <c r="BK245" s="19">
        <f>SUM(AK244:AK246,AO244:AO246,AS244:AS246,AW244:AW246)</f>
        <v>130</v>
      </c>
      <c r="BL245" s="19">
        <f>SUM(AM244:AM246,AQ244:AQ246,AU244:AU246,AY244:AY246)</f>
        <v>89</v>
      </c>
      <c r="BM245" s="20">
        <f>BK245-BL245</f>
        <v>41</v>
      </c>
    </row>
    <row r="246" spans="3:65" ht="12" customHeight="1">
      <c r="C246" s="99"/>
      <c r="D246" s="104" t="s">
        <v>136</v>
      </c>
      <c r="E246" s="302"/>
      <c r="F246" s="303"/>
      <c r="G246" s="303"/>
      <c r="H246" s="304"/>
      <c r="I246" s="40"/>
      <c r="J246" s="34">
        <f>IF(I246="","","-")</f>
      </c>
      <c r="K246" s="41"/>
      <c r="L246" s="320"/>
      <c r="M246" s="40"/>
      <c r="N246" s="42">
        <f t="shared" si="64"/>
      </c>
      <c r="O246" s="41"/>
      <c r="P246" s="319"/>
      <c r="Q246" s="40"/>
      <c r="R246" s="42">
        <f t="shared" si="65"/>
      </c>
      <c r="S246" s="41"/>
      <c r="T246" s="279"/>
      <c r="U246" s="220">
        <f>Z245</f>
        <v>0</v>
      </c>
      <c r="V246" s="221" t="s">
        <v>9</v>
      </c>
      <c r="W246" s="221">
        <f>AA245</f>
        <v>3</v>
      </c>
      <c r="X246" s="222" t="s">
        <v>6</v>
      </c>
      <c r="Y246" s="9"/>
      <c r="Z246" s="18"/>
      <c r="AA246" s="19"/>
      <c r="AB246" s="18"/>
      <c r="AC246" s="19"/>
      <c r="AD246" s="20"/>
      <c r="AE246" s="19"/>
      <c r="AF246" s="19"/>
      <c r="AG246" s="20"/>
      <c r="AH246" s="64"/>
      <c r="AI246" s="99"/>
      <c r="AJ246" s="104" t="s">
        <v>319</v>
      </c>
      <c r="AK246" s="302"/>
      <c r="AL246" s="303"/>
      <c r="AM246" s="303"/>
      <c r="AN246" s="304"/>
      <c r="AO246" s="40"/>
      <c r="AP246" s="34">
        <f>IF(AO246="","","-")</f>
      </c>
      <c r="AQ246" s="41"/>
      <c r="AR246" s="320"/>
      <c r="AS246" s="40"/>
      <c r="AT246" s="42">
        <f t="shared" si="66"/>
      </c>
      <c r="AU246" s="41"/>
      <c r="AV246" s="319"/>
      <c r="AW246" s="40"/>
      <c r="AX246" s="42">
        <f t="shared" si="67"/>
      </c>
      <c r="AY246" s="41"/>
      <c r="AZ246" s="279"/>
      <c r="BA246" s="220">
        <f>BF245</f>
        <v>3</v>
      </c>
      <c r="BB246" s="221" t="s">
        <v>9</v>
      </c>
      <c r="BC246" s="221">
        <f>BG245</f>
        <v>0</v>
      </c>
      <c r="BD246" s="222" t="s">
        <v>6</v>
      </c>
      <c r="BE246" s="9"/>
      <c r="BF246" s="18"/>
      <c r="BG246" s="19"/>
      <c r="BH246" s="18"/>
      <c r="BI246" s="19"/>
      <c r="BJ246" s="20"/>
      <c r="BK246" s="19"/>
      <c r="BL246" s="19"/>
      <c r="BM246" s="20"/>
    </row>
    <row r="247" spans="3:65" ht="12" customHeight="1">
      <c r="C247" s="103" t="s">
        <v>94</v>
      </c>
      <c r="D247" s="100" t="s">
        <v>292</v>
      </c>
      <c r="E247" s="43">
        <f>IF(K244="","",K244)</f>
        <v>21</v>
      </c>
      <c r="F247" s="34" t="str">
        <f aca="true" t="shared" si="68" ref="F247:F255">IF(E247="","","-")</f>
        <v>-</v>
      </c>
      <c r="G247" s="1">
        <f>IF(I244="","",I244)</f>
        <v>14</v>
      </c>
      <c r="H247" s="293" t="str">
        <f>IF(L244="","",IF(L244="○","×",IF(L244="×","○")))</f>
        <v>○</v>
      </c>
      <c r="I247" s="321"/>
      <c r="J247" s="322"/>
      <c r="K247" s="322"/>
      <c r="L247" s="333"/>
      <c r="M247" s="33">
        <v>21</v>
      </c>
      <c r="N247" s="34" t="str">
        <f t="shared" si="64"/>
        <v>-</v>
      </c>
      <c r="O247" s="35">
        <v>18</v>
      </c>
      <c r="P247" s="329" t="str">
        <f>IF(M247&lt;&gt;"",IF(M247&gt;O247,IF(M248&gt;O248,"○",IF(M249&gt;O249,"○","×")),IF(M248&gt;O248,IF(M249&gt;O249,"○","×"),"×")),"")</f>
        <v>○</v>
      </c>
      <c r="Q247" s="33">
        <v>10</v>
      </c>
      <c r="R247" s="34" t="str">
        <f t="shared" si="65"/>
        <v>-</v>
      </c>
      <c r="S247" s="35">
        <v>21</v>
      </c>
      <c r="T247" s="330" t="str">
        <f>IF(Q247&lt;&gt;"",IF(Q247&gt;S247,IF(Q248&gt;S248,"○",IF(Q249&gt;S249,"○","×")),IF(Q248&gt;S248,IF(Q249&gt;S249,"○","×"),"×")),"")</f>
        <v>×</v>
      </c>
      <c r="U247" s="335" t="s">
        <v>384</v>
      </c>
      <c r="V247" s="336"/>
      <c r="W247" s="336"/>
      <c r="X247" s="337"/>
      <c r="Y247" s="9"/>
      <c r="Z247" s="8"/>
      <c r="AA247" s="6"/>
      <c r="AB247" s="8"/>
      <c r="AC247" s="6"/>
      <c r="AD247" s="12"/>
      <c r="AE247" s="6"/>
      <c r="AF247" s="6"/>
      <c r="AG247" s="12"/>
      <c r="AH247" s="64"/>
      <c r="AI247" s="103" t="s">
        <v>99</v>
      </c>
      <c r="AJ247" s="100" t="s">
        <v>98</v>
      </c>
      <c r="AK247" s="43">
        <f>IF(AQ244="","",AQ244)</f>
        <v>17</v>
      </c>
      <c r="AL247" s="34" t="str">
        <f aca="true" t="shared" si="69" ref="AL247:AL255">IF(AK247="","","-")</f>
        <v>-</v>
      </c>
      <c r="AM247" s="1">
        <f>IF(AO244="","",AO244)</f>
        <v>21</v>
      </c>
      <c r="AN247" s="293" t="str">
        <f>IF(AR244="","",IF(AR244="○","×",IF(AR244="×","○")))</f>
        <v>×</v>
      </c>
      <c r="AO247" s="321"/>
      <c r="AP247" s="322"/>
      <c r="AQ247" s="322"/>
      <c r="AR247" s="333"/>
      <c r="AS247" s="33">
        <v>24</v>
      </c>
      <c r="AT247" s="34" t="str">
        <f t="shared" si="66"/>
        <v>-</v>
      </c>
      <c r="AU247" s="35">
        <v>21</v>
      </c>
      <c r="AV247" s="329" t="str">
        <f>IF(AS247&lt;&gt;"",IF(AS247&gt;AU247,IF(AS248&gt;AU248,"○",IF(AS249&gt;AU249,"○","×")),IF(AS248&gt;AU248,IF(AS249&gt;AU249,"○","×"),"×")),"")</f>
        <v>○</v>
      </c>
      <c r="AW247" s="33">
        <v>21</v>
      </c>
      <c r="AX247" s="34" t="str">
        <f t="shared" si="67"/>
        <v>-</v>
      </c>
      <c r="AY247" s="35">
        <v>10</v>
      </c>
      <c r="AZ247" s="330" t="str">
        <f>IF(AW247&lt;&gt;"",IF(AW247&gt;AY247,IF(AW248&gt;AY248,"○",IF(AW249&gt;AY249,"○","×")),IF(AW248&gt;AY248,IF(AW249&gt;AY249,"○","×"),"×")),"")</f>
        <v>○</v>
      </c>
      <c r="BA247" s="335" t="s">
        <v>384</v>
      </c>
      <c r="BB247" s="336"/>
      <c r="BC247" s="336"/>
      <c r="BD247" s="337"/>
      <c r="BE247" s="9"/>
      <c r="BF247" s="8"/>
      <c r="BG247" s="6"/>
      <c r="BH247" s="8"/>
      <c r="BI247" s="6"/>
      <c r="BJ247" s="12"/>
      <c r="BK247" s="6"/>
      <c r="BL247" s="6"/>
      <c r="BM247" s="12"/>
    </row>
    <row r="248" spans="3:65" ht="12" customHeight="1">
      <c r="C248" s="99" t="s">
        <v>97</v>
      </c>
      <c r="D248" s="98" t="s">
        <v>310</v>
      </c>
      <c r="E248" s="43">
        <f>IF(K245="","",K245)</f>
        <v>21</v>
      </c>
      <c r="F248" s="34" t="str">
        <f t="shared" si="68"/>
        <v>-</v>
      </c>
      <c r="G248" s="1">
        <f>IF(I245="","",I245)</f>
        <v>18</v>
      </c>
      <c r="H248" s="294" t="str">
        <f>IF(J245="","",J245)</f>
        <v>-</v>
      </c>
      <c r="I248" s="324"/>
      <c r="J248" s="300"/>
      <c r="K248" s="300"/>
      <c r="L248" s="301"/>
      <c r="M248" s="33">
        <v>21</v>
      </c>
      <c r="N248" s="34" t="str">
        <f t="shared" si="64"/>
        <v>-</v>
      </c>
      <c r="O248" s="35">
        <v>11</v>
      </c>
      <c r="P248" s="319"/>
      <c r="Q248" s="33">
        <v>21</v>
      </c>
      <c r="R248" s="34" t="str">
        <f t="shared" si="65"/>
        <v>-</v>
      </c>
      <c r="S248" s="35">
        <v>18</v>
      </c>
      <c r="T248" s="279"/>
      <c r="U248" s="283"/>
      <c r="V248" s="284"/>
      <c r="W248" s="284"/>
      <c r="X248" s="285"/>
      <c r="Y248" s="9"/>
      <c r="Z248" s="18">
        <f>COUNTIF(E247:T249,"○")</f>
        <v>2</v>
      </c>
      <c r="AA248" s="19">
        <f>COUNTIF(E247:T249,"×")</f>
        <v>1</v>
      </c>
      <c r="AB248" s="14">
        <f>(IF((E247&gt;G247),1,0))+(IF((E248&gt;G248),1,0))+(IF((E249&gt;G249),1,0))+(IF((I247&gt;K247),1,0))+(IF((I248&gt;K248),1,0))+(IF((I249&gt;K249),1,0))+(IF((M247&gt;O247),1,0))+(IF((M248&gt;O248),1,0))+(IF((M249&gt;O249),1,0))+(IF((Q247&gt;S247),1,0))+(IF((Q248&gt;S248),1,0))+(IF((Q249&gt;S249),1,0))</f>
        <v>5</v>
      </c>
      <c r="AC248" s="15">
        <f>(IF((E247&lt;G247),1,0))+(IF((E248&lt;G248),1,0))+(IF((E249&lt;G249),1,0))+(IF((I247&lt;K247),1,0))+(IF((I248&lt;K248),1,0))+(IF((I249&lt;K249),1,0))+(IF((M247&lt;O247),1,0))+(IF((M248&lt;O248),1,0))+(IF((M249&lt;O249),1,0))+(IF((Q247&lt;S247),1,0))+(IF((Q248&lt;S248),1,0))+(IF((Q249&lt;S249),1,0))</f>
        <v>2</v>
      </c>
      <c r="AD248" s="16">
        <f>AB248-AC248</f>
        <v>3</v>
      </c>
      <c r="AE248" s="19">
        <f>SUM(E247:E249,I247:I249,M247:M249,Q247:Q249)</f>
        <v>126</v>
      </c>
      <c r="AF248" s="19">
        <f>SUM(G247:G249,K247:K249,O247:O249,S247:S249)</f>
        <v>121</v>
      </c>
      <c r="AG248" s="20">
        <f>AE248-AF248</f>
        <v>5</v>
      </c>
      <c r="AH248" s="64"/>
      <c r="AI248" s="99" t="s">
        <v>102</v>
      </c>
      <c r="AJ248" s="98" t="s">
        <v>329</v>
      </c>
      <c r="AK248" s="43">
        <f>IF(AQ245="","",AQ245)</f>
        <v>22</v>
      </c>
      <c r="AL248" s="34" t="str">
        <f t="shared" si="69"/>
        <v>-</v>
      </c>
      <c r="AM248" s="1">
        <f>IF(AO245="","",AO245)</f>
        <v>24</v>
      </c>
      <c r="AN248" s="294" t="str">
        <f>IF(AP245="","",AP245)</f>
        <v>-</v>
      </c>
      <c r="AO248" s="324"/>
      <c r="AP248" s="300"/>
      <c r="AQ248" s="300"/>
      <c r="AR248" s="301"/>
      <c r="AS248" s="33">
        <v>22</v>
      </c>
      <c r="AT248" s="34" t="str">
        <f t="shared" si="66"/>
        <v>-</v>
      </c>
      <c r="AU248" s="35">
        <v>12</v>
      </c>
      <c r="AV248" s="319"/>
      <c r="AW248" s="33">
        <v>21</v>
      </c>
      <c r="AX248" s="34" t="str">
        <f t="shared" si="67"/>
        <v>-</v>
      </c>
      <c r="AY248" s="35">
        <v>18</v>
      </c>
      <c r="AZ248" s="279"/>
      <c r="BA248" s="283"/>
      <c r="BB248" s="284"/>
      <c r="BC248" s="284"/>
      <c r="BD248" s="285"/>
      <c r="BE248" s="9"/>
      <c r="BF248" s="18">
        <f>COUNTIF(AK247:AZ249,"○")</f>
        <v>2</v>
      </c>
      <c r="BG248" s="19">
        <f>COUNTIF(AK247:AZ249,"×")</f>
        <v>1</v>
      </c>
      <c r="BH248" s="14">
        <f>(IF((AK247&gt;AM247),1,0))+(IF((AK248&gt;AM248),1,0))+(IF((AK249&gt;AM249),1,0))+(IF((AO247&gt;AQ247),1,0))+(IF((AO248&gt;AQ248),1,0))+(IF((AO249&gt;AQ249),1,0))+(IF((AS247&gt;AU247),1,0))+(IF((AS248&gt;AU248),1,0))+(IF((AS249&gt;AU249),1,0))+(IF((AW247&gt;AY247),1,0))+(IF((AW248&gt;AY248),1,0))+(IF((AW249&gt;AY249),1,0))</f>
        <v>4</v>
      </c>
      <c r="BI248" s="15">
        <f>(IF((AK247&lt;AM247),1,0))+(IF((AK248&lt;AM248),1,0))+(IF((AK249&lt;AM249),1,0))+(IF((AO247&lt;AQ247),1,0))+(IF((AO248&lt;AQ248),1,0))+(IF((AO249&lt;AQ249),1,0))+(IF((AS247&lt;AU247),1,0))+(IF((AS248&lt;AU248),1,0))+(IF((AS249&lt;AU249),1,0))+(IF((AW247&lt;AY247),1,0))+(IF((AW248&lt;AY248),1,0))+(IF((AW249&lt;AY249),1,0))</f>
        <v>2</v>
      </c>
      <c r="BJ248" s="16">
        <f>BH248-BI248</f>
        <v>2</v>
      </c>
      <c r="BK248" s="19">
        <f>SUM(AK247:AK249,AO247:AO249,AS247:AS249,AW247:AW249)</f>
        <v>127</v>
      </c>
      <c r="BL248" s="19">
        <f>SUM(AM247:AM249,AQ247:AQ249,AU247:AU249,AY247:AY249)</f>
        <v>106</v>
      </c>
      <c r="BM248" s="20">
        <f>BK248-BL248</f>
        <v>21</v>
      </c>
    </row>
    <row r="249" spans="3:65" ht="12" customHeight="1">
      <c r="C249" s="102"/>
      <c r="D249" s="101" t="s">
        <v>95</v>
      </c>
      <c r="E249" s="44">
        <f>IF(K246="","",K246)</f>
      </c>
      <c r="F249" s="34">
        <f t="shared" si="68"/>
      </c>
      <c r="G249" s="45">
        <f>IF(I246="","",I246)</f>
      </c>
      <c r="H249" s="295">
        <f>IF(J246="","",J246)</f>
      </c>
      <c r="I249" s="334"/>
      <c r="J249" s="303"/>
      <c r="K249" s="303"/>
      <c r="L249" s="304"/>
      <c r="M249" s="40"/>
      <c r="N249" s="34">
        <f t="shared" si="64"/>
      </c>
      <c r="O249" s="41"/>
      <c r="P249" s="320"/>
      <c r="Q249" s="40">
        <v>11</v>
      </c>
      <c r="R249" s="42" t="str">
        <f t="shared" si="65"/>
        <v>-</v>
      </c>
      <c r="S249" s="41">
        <v>21</v>
      </c>
      <c r="T249" s="331"/>
      <c r="U249" s="220">
        <f>Z248</f>
        <v>2</v>
      </c>
      <c r="V249" s="221" t="s">
        <v>9</v>
      </c>
      <c r="W249" s="221">
        <f>AA248</f>
        <v>1</v>
      </c>
      <c r="X249" s="222" t="s">
        <v>6</v>
      </c>
      <c r="Y249" s="9"/>
      <c r="Z249" s="26"/>
      <c r="AA249" s="27"/>
      <c r="AB249" s="26"/>
      <c r="AC249" s="27"/>
      <c r="AD249" s="28"/>
      <c r="AE249" s="27"/>
      <c r="AF249" s="27"/>
      <c r="AG249" s="28"/>
      <c r="AH249" s="64"/>
      <c r="AI249" s="102"/>
      <c r="AJ249" s="101" t="s">
        <v>100</v>
      </c>
      <c r="AK249" s="44">
        <f>IF(AQ246="","",AQ246)</f>
      </c>
      <c r="AL249" s="34">
        <f t="shared" si="69"/>
      </c>
      <c r="AM249" s="45">
        <f>IF(AO246="","",AO246)</f>
      </c>
      <c r="AN249" s="295">
        <f>IF(AP246="","",AP246)</f>
      </c>
      <c r="AO249" s="334"/>
      <c r="AP249" s="303"/>
      <c r="AQ249" s="303"/>
      <c r="AR249" s="304"/>
      <c r="AS249" s="40"/>
      <c r="AT249" s="34">
        <f t="shared" si="66"/>
      </c>
      <c r="AU249" s="41"/>
      <c r="AV249" s="320"/>
      <c r="AW249" s="40"/>
      <c r="AX249" s="42">
        <f t="shared" si="67"/>
      </c>
      <c r="AY249" s="41"/>
      <c r="AZ249" s="331"/>
      <c r="BA249" s="220">
        <f>BF248</f>
        <v>2</v>
      </c>
      <c r="BB249" s="221" t="s">
        <v>9</v>
      </c>
      <c r="BC249" s="221">
        <f>BG248</f>
        <v>1</v>
      </c>
      <c r="BD249" s="222" t="s">
        <v>6</v>
      </c>
      <c r="BE249" s="9"/>
      <c r="BF249" s="26"/>
      <c r="BG249" s="27"/>
      <c r="BH249" s="26"/>
      <c r="BI249" s="27"/>
      <c r="BJ249" s="28"/>
      <c r="BK249" s="27"/>
      <c r="BL249" s="27"/>
      <c r="BM249" s="28"/>
    </row>
    <row r="250" spans="3:65" ht="12" customHeight="1">
      <c r="C250" s="103" t="s">
        <v>88</v>
      </c>
      <c r="D250" s="100" t="s">
        <v>309</v>
      </c>
      <c r="E250" s="43">
        <f>IF(O244="","",O244)</f>
        <v>21</v>
      </c>
      <c r="F250" s="46" t="str">
        <f t="shared" si="68"/>
        <v>-</v>
      </c>
      <c r="G250" s="1">
        <f>IF(M244="","",M244)</f>
        <v>19</v>
      </c>
      <c r="H250" s="293" t="str">
        <f>IF(P244="","",IF(P244="○","×",IF(P244="×","○")))</f>
        <v>○</v>
      </c>
      <c r="I250" s="47">
        <f>IF(O247="","",O247)</f>
        <v>18</v>
      </c>
      <c r="J250" s="34" t="str">
        <f aca="true" t="shared" si="70" ref="J250:J255">IF(I250="","","-")</f>
        <v>-</v>
      </c>
      <c r="K250" s="1">
        <f>IF(M247="","",M247)</f>
        <v>21</v>
      </c>
      <c r="L250" s="293" t="str">
        <f>IF(P247="","",IF(P247="○","×",IF(P247="×","○")))</f>
        <v>×</v>
      </c>
      <c r="M250" s="321"/>
      <c r="N250" s="322"/>
      <c r="O250" s="322"/>
      <c r="P250" s="333"/>
      <c r="Q250" s="33">
        <v>9</v>
      </c>
      <c r="R250" s="34" t="str">
        <f t="shared" si="65"/>
        <v>-</v>
      </c>
      <c r="S250" s="35">
        <v>21</v>
      </c>
      <c r="T250" s="279" t="str">
        <f>IF(Q250&lt;&gt;"",IF(Q250&gt;S250,IF(Q251&gt;S251,"○",IF(Q252&gt;S252,"○","×")),IF(Q251&gt;S251,IF(Q252&gt;S252,"○","×"),"×")),"")</f>
        <v>×</v>
      </c>
      <c r="U250" s="335" t="s">
        <v>387</v>
      </c>
      <c r="V250" s="336"/>
      <c r="W250" s="336"/>
      <c r="X250" s="337"/>
      <c r="Y250" s="9"/>
      <c r="Z250" s="18"/>
      <c r="AA250" s="19"/>
      <c r="AB250" s="18"/>
      <c r="AC250" s="19"/>
      <c r="AD250" s="20"/>
      <c r="AE250" s="19"/>
      <c r="AF250" s="19"/>
      <c r="AG250" s="20"/>
      <c r="AH250" s="64"/>
      <c r="AI250" s="103" t="s">
        <v>113</v>
      </c>
      <c r="AJ250" s="100" t="s">
        <v>53</v>
      </c>
      <c r="AK250" s="43">
        <f>IF(AU244="","",AU244)</f>
        <v>10</v>
      </c>
      <c r="AL250" s="46" t="str">
        <f t="shared" si="69"/>
        <v>-</v>
      </c>
      <c r="AM250" s="1">
        <f>IF(AS244="","",AS244)</f>
        <v>21</v>
      </c>
      <c r="AN250" s="293" t="str">
        <f>IF(AV244="","",IF(AV244="○","×",IF(AV244="×","○")))</f>
        <v>×</v>
      </c>
      <c r="AO250" s="47">
        <f>IF(AU247="","",AU247)</f>
        <v>21</v>
      </c>
      <c r="AP250" s="34" t="str">
        <f aca="true" t="shared" si="71" ref="AP250:AP255">IF(AO250="","","-")</f>
        <v>-</v>
      </c>
      <c r="AQ250" s="1">
        <f>IF(AS247="","",AS247)</f>
        <v>24</v>
      </c>
      <c r="AR250" s="293" t="str">
        <f>IF(AV247="","",IF(AV247="○","×",IF(AV247="×","○")))</f>
        <v>×</v>
      </c>
      <c r="AS250" s="321"/>
      <c r="AT250" s="322"/>
      <c r="AU250" s="322"/>
      <c r="AV250" s="333"/>
      <c r="AW250" s="33">
        <v>21</v>
      </c>
      <c r="AX250" s="34" t="str">
        <f t="shared" si="67"/>
        <v>-</v>
      </c>
      <c r="AY250" s="35">
        <v>16</v>
      </c>
      <c r="AZ250" s="279" t="str">
        <f>IF(AW250&lt;&gt;"",IF(AW250&gt;AY250,IF(AW251&gt;AY251,"○",IF(AW252&gt;AY252,"○","×")),IF(AW251&gt;AY251,IF(AW252&gt;AY252,"○","×"),"×")),"")</f>
        <v>×</v>
      </c>
      <c r="BA250" s="335" t="s">
        <v>385</v>
      </c>
      <c r="BB250" s="336"/>
      <c r="BC250" s="336"/>
      <c r="BD250" s="337"/>
      <c r="BE250" s="9"/>
      <c r="BF250" s="18"/>
      <c r="BG250" s="19"/>
      <c r="BH250" s="18"/>
      <c r="BI250" s="19"/>
      <c r="BJ250" s="20"/>
      <c r="BK250" s="19"/>
      <c r="BL250" s="19"/>
      <c r="BM250" s="20"/>
    </row>
    <row r="251" spans="3:65" ht="12" customHeight="1">
      <c r="C251" s="99" t="s">
        <v>92</v>
      </c>
      <c r="D251" s="98" t="s">
        <v>309</v>
      </c>
      <c r="E251" s="43">
        <f>IF(O245="","",O245)</f>
        <v>21</v>
      </c>
      <c r="F251" s="34" t="str">
        <f t="shared" si="68"/>
        <v>-</v>
      </c>
      <c r="G251" s="1">
        <f>IF(M245="","",M245)</f>
        <v>18</v>
      </c>
      <c r="H251" s="294">
        <f>IF(J248="","",J248)</f>
      </c>
      <c r="I251" s="47">
        <f>IF(O248="","",O248)</f>
        <v>11</v>
      </c>
      <c r="J251" s="34" t="str">
        <f t="shared" si="70"/>
        <v>-</v>
      </c>
      <c r="K251" s="1">
        <f>IF(M248="","",M248)</f>
        <v>21</v>
      </c>
      <c r="L251" s="294" t="str">
        <f>IF(N248="","",N248)</f>
        <v>-</v>
      </c>
      <c r="M251" s="324"/>
      <c r="N251" s="300"/>
      <c r="O251" s="300"/>
      <c r="P251" s="301"/>
      <c r="Q251" s="33">
        <v>14</v>
      </c>
      <c r="R251" s="34" t="str">
        <f t="shared" si="65"/>
        <v>-</v>
      </c>
      <c r="S251" s="35">
        <v>21</v>
      </c>
      <c r="T251" s="279"/>
      <c r="U251" s="283"/>
      <c r="V251" s="284"/>
      <c r="W251" s="284"/>
      <c r="X251" s="285"/>
      <c r="Y251" s="9"/>
      <c r="Z251" s="18">
        <f>COUNTIF(E250:T252,"○")</f>
        <v>1</v>
      </c>
      <c r="AA251" s="19">
        <f>COUNTIF(E250:T252,"×")</f>
        <v>2</v>
      </c>
      <c r="AB251" s="14">
        <f>(IF((E250&gt;G250),1,0))+(IF((E251&gt;G251),1,0))+(IF((E252&gt;G252),1,0))+(IF((I250&gt;K250),1,0))+(IF((I251&gt;K251),1,0))+(IF((I252&gt;K252),1,0))+(IF((M250&gt;O250),1,0))+(IF((M251&gt;O251),1,0))+(IF((M252&gt;O252),1,0))+(IF((Q250&gt;S250),1,0))+(IF((Q251&gt;S251),1,0))+(IF((Q252&gt;S252),1,0))</f>
        <v>2</v>
      </c>
      <c r="AC251" s="15">
        <f>(IF((E250&lt;G250),1,0))+(IF((E251&lt;G251),1,0))+(IF((E252&lt;G252),1,0))+(IF((I250&lt;K250),1,0))+(IF((I251&lt;K251),1,0))+(IF((I252&lt;K252),1,0))+(IF((M250&lt;O250),1,0))+(IF((M251&lt;O251),1,0))+(IF((M252&lt;O252),1,0))+(IF((Q250&lt;S250),1,0))+(IF((Q251&lt;S251),1,0))+(IF((Q252&lt;S252),1,0))</f>
        <v>4</v>
      </c>
      <c r="AD251" s="16">
        <f>AB251-AC251</f>
        <v>-2</v>
      </c>
      <c r="AE251" s="19">
        <f>SUM(E250:E252,I250:I252,M250:M252,Q250:Q252)</f>
        <v>94</v>
      </c>
      <c r="AF251" s="19">
        <f>SUM(G250:G252,K250:K252,O250:O252,S250:S252)</f>
        <v>121</v>
      </c>
      <c r="AG251" s="20">
        <f>AE251-AF251</f>
        <v>-27</v>
      </c>
      <c r="AH251" s="64"/>
      <c r="AI251" s="99" t="s">
        <v>337</v>
      </c>
      <c r="AJ251" s="98" t="s">
        <v>50</v>
      </c>
      <c r="AK251" s="43">
        <f>IF(AU245="","",AU245)</f>
        <v>8</v>
      </c>
      <c r="AL251" s="34" t="str">
        <f t="shared" si="69"/>
        <v>-</v>
      </c>
      <c r="AM251" s="1">
        <f>IF(AS245="","",AS245)</f>
        <v>21</v>
      </c>
      <c r="AN251" s="294">
        <f>IF(AP248="","",AP248)</f>
      </c>
      <c r="AO251" s="47">
        <f>IF(AU248="","",AU248)</f>
        <v>12</v>
      </c>
      <c r="AP251" s="34" t="str">
        <f t="shared" si="71"/>
        <v>-</v>
      </c>
      <c r="AQ251" s="1">
        <f>IF(AS248="","",AS248)</f>
        <v>22</v>
      </c>
      <c r="AR251" s="294" t="str">
        <f>IF(AT248="","",AT248)</f>
        <v>-</v>
      </c>
      <c r="AS251" s="324"/>
      <c r="AT251" s="300"/>
      <c r="AU251" s="300"/>
      <c r="AV251" s="301"/>
      <c r="AW251" s="33">
        <v>19</v>
      </c>
      <c r="AX251" s="34" t="str">
        <f t="shared" si="67"/>
        <v>-</v>
      </c>
      <c r="AY251" s="35">
        <v>21</v>
      </c>
      <c r="AZ251" s="279"/>
      <c r="BA251" s="283"/>
      <c r="BB251" s="284"/>
      <c r="BC251" s="284"/>
      <c r="BD251" s="285"/>
      <c r="BE251" s="9"/>
      <c r="BF251" s="18">
        <f>COUNTIF(AK250:AZ252,"○")</f>
        <v>0</v>
      </c>
      <c r="BG251" s="19">
        <f>COUNTIF(AK250:AZ252,"×")</f>
        <v>3</v>
      </c>
      <c r="BH251" s="14">
        <f>(IF((AK250&gt;AM250),1,0))+(IF((AK251&gt;AM251),1,0))+(IF((AK252&gt;AM252),1,0))+(IF((AO250&gt;AQ250),1,0))+(IF((AO251&gt;AQ251),1,0))+(IF((AO252&gt;AQ252),1,0))+(IF((AS250&gt;AU250),1,0))+(IF((AS251&gt;AU251),1,0))+(IF((AS252&gt;AU252),1,0))+(IF((AW250&gt;AY250),1,0))+(IF((AW251&gt;AY251),1,0))+(IF((AW252&gt;AY252),1,0))</f>
        <v>1</v>
      </c>
      <c r="BI251" s="15">
        <f>(IF((AK250&lt;AM250),1,0))+(IF((AK251&lt;AM251),1,0))+(IF((AK252&lt;AM252),1,0))+(IF((AO250&lt;AQ250),1,0))+(IF((AO251&lt;AQ251),1,0))+(IF((AO252&lt;AQ252),1,0))+(IF((AS250&lt;AU250),1,0))+(IF((AS251&lt;AU251),1,0))+(IF((AS252&lt;AU252),1,0))+(IF((AW250&lt;AY250),1,0))+(IF((AW251&lt;AY251),1,0))+(IF((AW252&lt;AY252),1,0))</f>
        <v>6</v>
      </c>
      <c r="BJ251" s="16">
        <f>BH251-BI251</f>
        <v>-5</v>
      </c>
      <c r="BK251" s="19">
        <f>SUM(AK250:AK252,AO250:AO252,AS250:AS252,AW250:AW252)</f>
        <v>108</v>
      </c>
      <c r="BL251" s="19">
        <f>SUM(AM250:AM252,AQ250:AQ252,AU250:AU252,AY250:AY252)</f>
        <v>146</v>
      </c>
      <c r="BM251" s="20">
        <f>BK251-BL251</f>
        <v>-38</v>
      </c>
    </row>
    <row r="252" spans="3:65" ht="12" customHeight="1">
      <c r="C252" s="102"/>
      <c r="D252" s="101" t="s">
        <v>89</v>
      </c>
      <c r="E252" s="44">
        <f>IF(O246="","",O246)</f>
      </c>
      <c r="F252" s="42">
        <f t="shared" si="68"/>
      </c>
      <c r="G252" s="45">
        <f>IF(M246="","",M246)</f>
      </c>
      <c r="H252" s="295">
        <f>IF(J249="","",J249)</f>
      </c>
      <c r="I252" s="48">
        <f>IF(O249="","",O249)</f>
      </c>
      <c r="J252" s="34">
        <f t="shared" si="70"/>
      </c>
      <c r="K252" s="45">
        <f>IF(M249="","",M249)</f>
      </c>
      <c r="L252" s="295">
        <f>IF(N249="","",N249)</f>
      </c>
      <c r="M252" s="334"/>
      <c r="N252" s="303"/>
      <c r="O252" s="303"/>
      <c r="P252" s="304"/>
      <c r="Q252" s="40"/>
      <c r="R252" s="34">
        <f t="shared" si="65"/>
      </c>
      <c r="S252" s="41"/>
      <c r="T252" s="331"/>
      <c r="U252" s="220">
        <f>Z251</f>
        <v>1</v>
      </c>
      <c r="V252" s="221" t="s">
        <v>9</v>
      </c>
      <c r="W252" s="221">
        <f>AA251</f>
        <v>2</v>
      </c>
      <c r="X252" s="222" t="s">
        <v>6</v>
      </c>
      <c r="Y252" s="9"/>
      <c r="Z252" s="18"/>
      <c r="AA252" s="19"/>
      <c r="AB252" s="18"/>
      <c r="AC252" s="19"/>
      <c r="AD252" s="20"/>
      <c r="AE252" s="19"/>
      <c r="AF252" s="19"/>
      <c r="AG252" s="20"/>
      <c r="AH252" s="64"/>
      <c r="AI252" s="102"/>
      <c r="AJ252" s="101" t="s">
        <v>319</v>
      </c>
      <c r="AK252" s="44">
        <f>IF(AU246="","",AU246)</f>
      </c>
      <c r="AL252" s="42">
        <f t="shared" si="69"/>
      </c>
      <c r="AM252" s="45">
        <f>IF(AS246="","",AS246)</f>
      </c>
      <c r="AN252" s="295">
        <f>IF(AP249="","",AP249)</f>
      </c>
      <c r="AO252" s="48">
        <f>IF(AU249="","",AU249)</f>
      </c>
      <c r="AP252" s="34">
        <f t="shared" si="71"/>
      </c>
      <c r="AQ252" s="45">
        <f>IF(AS249="","",AS249)</f>
      </c>
      <c r="AR252" s="295">
        <f>IF(AT249="","",AT249)</f>
      </c>
      <c r="AS252" s="334"/>
      <c r="AT252" s="303"/>
      <c r="AU252" s="303"/>
      <c r="AV252" s="304"/>
      <c r="AW252" s="40">
        <v>17</v>
      </c>
      <c r="AX252" s="34" t="str">
        <f t="shared" si="67"/>
        <v>-</v>
      </c>
      <c r="AY252" s="41">
        <v>21</v>
      </c>
      <c r="AZ252" s="331"/>
      <c r="BA252" s="220">
        <f>BF251</f>
        <v>0</v>
      </c>
      <c r="BB252" s="221" t="s">
        <v>9</v>
      </c>
      <c r="BC252" s="221">
        <f>BG251</f>
        <v>3</v>
      </c>
      <c r="BD252" s="222" t="s">
        <v>6</v>
      </c>
      <c r="BE252" s="9"/>
      <c r="BF252" s="18"/>
      <c r="BG252" s="19"/>
      <c r="BH252" s="18"/>
      <c r="BI252" s="19"/>
      <c r="BJ252" s="20"/>
      <c r="BK252" s="19"/>
      <c r="BL252" s="19"/>
      <c r="BM252" s="20"/>
    </row>
    <row r="253" spans="3:65" ht="12" customHeight="1">
      <c r="C253" s="99" t="s">
        <v>104</v>
      </c>
      <c r="D253" s="100" t="s">
        <v>318</v>
      </c>
      <c r="E253" s="43">
        <f>IF(S244="","",S244)</f>
        <v>21</v>
      </c>
      <c r="F253" s="34" t="str">
        <f t="shared" si="68"/>
        <v>-</v>
      </c>
      <c r="G253" s="1">
        <f>IF(Q244="","",Q244)</f>
        <v>18</v>
      </c>
      <c r="H253" s="293" t="str">
        <f>IF(T244="","",IF(T244="○","×",IF(T244="×","○")))</f>
        <v>○</v>
      </c>
      <c r="I253" s="47">
        <f>IF(S247="","",S247)</f>
        <v>21</v>
      </c>
      <c r="J253" s="46" t="str">
        <f t="shared" si="70"/>
        <v>-</v>
      </c>
      <c r="K253" s="1">
        <f>IF(Q247="","",Q247)</f>
        <v>10</v>
      </c>
      <c r="L253" s="293" t="str">
        <f>IF(T247="","",IF(T247="○","×",IF(T247="×","○")))</f>
        <v>○</v>
      </c>
      <c r="M253" s="49">
        <f>IF(S250="","",S250)</f>
        <v>21</v>
      </c>
      <c r="N253" s="34" t="str">
        <f>IF(M253="","","-")</f>
        <v>-</v>
      </c>
      <c r="O253" s="5">
        <f>IF(Q250="","",Q250)</f>
        <v>9</v>
      </c>
      <c r="P253" s="293" t="str">
        <f>IF(T250="","",IF(T250="○","×",IF(T250="×","○")))</f>
        <v>○</v>
      </c>
      <c r="Q253" s="321"/>
      <c r="R253" s="322"/>
      <c r="S253" s="322"/>
      <c r="T253" s="323"/>
      <c r="U253" s="335" t="s">
        <v>386</v>
      </c>
      <c r="V253" s="336"/>
      <c r="W253" s="336"/>
      <c r="X253" s="337"/>
      <c r="Y253" s="9"/>
      <c r="Z253" s="8"/>
      <c r="AA253" s="6"/>
      <c r="AB253" s="8"/>
      <c r="AC253" s="6"/>
      <c r="AD253" s="12"/>
      <c r="AE253" s="6"/>
      <c r="AF253" s="6"/>
      <c r="AG253" s="12"/>
      <c r="AH253" s="64"/>
      <c r="AI253" s="99" t="s">
        <v>334</v>
      </c>
      <c r="AJ253" s="100" t="s">
        <v>336</v>
      </c>
      <c r="AK253" s="43">
        <f>IF(AY244="","",AY244)</f>
        <v>20</v>
      </c>
      <c r="AL253" s="34" t="str">
        <f t="shared" si="69"/>
        <v>-</v>
      </c>
      <c r="AM253" s="1">
        <f>IF(AW244="","",AW244)</f>
        <v>22</v>
      </c>
      <c r="AN253" s="293" t="str">
        <f>IF(AZ244="","",IF(AZ244="○","×",IF(AZ244="×","○")))</f>
        <v>×</v>
      </c>
      <c r="AO253" s="47">
        <f>IF(AY247="","",AY247)</f>
        <v>10</v>
      </c>
      <c r="AP253" s="46" t="str">
        <f t="shared" si="71"/>
        <v>-</v>
      </c>
      <c r="AQ253" s="1">
        <f>IF(AW247="","",AW247)</f>
        <v>21</v>
      </c>
      <c r="AR253" s="293" t="str">
        <f>IF(AZ247="","",IF(AZ247="○","×",IF(AZ247="×","○")))</f>
        <v>×</v>
      </c>
      <c r="AS253" s="49">
        <f>IF(AY250="","",AY250)</f>
        <v>16</v>
      </c>
      <c r="AT253" s="34" t="str">
        <f>IF(AS253="","","-")</f>
        <v>-</v>
      </c>
      <c r="AU253" s="5">
        <f>IF(AW250="","",AW250)</f>
        <v>21</v>
      </c>
      <c r="AV253" s="293" t="str">
        <f>IF(AZ250="","",IF(AZ250="○","×",IF(AZ250="×","○")))</f>
        <v>○</v>
      </c>
      <c r="AW253" s="321"/>
      <c r="AX253" s="322"/>
      <c r="AY253" s="322"/>
      <c r="AZ253" s="323"/>
      <c r="BA253" s="335" t="s">
        <v>387</v>
      </c>
      <c r="BB253" s="336"/>
      <c r="BC253" s="336"/>
      <c r="BD253" s="337"/>
      <c r="BE253" s="9"/>
      <c r="BF253" s="8"/>
      <c r="BG253" s="6"/>
      <c r="BH253" s="8"/>
      <c r="BI253" s="6"/>
      <c r="BJ253" s="12"/>
      <c r="BK253" s="6"/>
      <c r="BL253" s="6"/>
      <c r="BM253" s="12"/>
    </row>
    <row r="254" spans="3:65" ht="12" customHeight="1">
      <c r="C254" s="99" t="s">
        <v>106</v>
      </c>
      <c r="D254" s="98" t="s">
        <v>49</v>
      </c>
      <c r="E254" s="43">
        <f>IF(S245="","",S245)</f>
        <v>21</v>
      </c>
      <c r="F254" s="34" t="str">
        <f t="shared" si="68"/>
        <v>-</v>
      </c>
      <c r="G254" s="1">
        <f>IF(Q245="","",Q245)</f>
        <v>9</v>
      </c>
      <c r="H254" s="294" t="str">
        <f>IF(J251="","",J251)</f>
        <v>-</v>
      </c>
      <c r="I254" s="47">
        <f>IF(S248="","",S248)</f>
        <v>18</v>
      </c>
      <c r="J254" s="34" t="str">
        <f t="shared" si="70"/>
        <v>-</v>
      </c>
      <c r="K254" s="1">
        <f>IF(Q248="","",Q248)</f>
        <v>21</v>
      </c>
      <c r="L254" s="294">
        <f>IF(N251="","",N251)</f>
      </c>
      <c r="M254" s="47">
        <f>IF(S251="","",S251)</f>
        <v>21</v>
      </c>
      <c r="N254" s="34" t="str">
        <f>IF(M254="","","-")</f>
        <v>-</v>
      </c>
      <c r="O254" s="1">
        <f>IF(Q251="","",Q251)</f>
        <v>14</v>
      </c>
      <c r="P254" s="294" t="str">
        <f>IF(R251="","",R251)</f>
        <v>-</v>
      </c>
      <c r="Q254" s="324"/>
      <c r="R254" s="300"/>
      <c r="S254" s="300"/>
      <c r="T254" s="325"/>
      <c r="U254" s="283"/>
      <c r="V254" s="284"/>
      <c r="W254" s="284"/>
      <c r="X254" s="285"/>
      <c r="Y254" s="9"/>
      <c r="Z254" s="18">
        <f>COUNTIF(E253:T255,"○")</f>
        <v>3</v>
      </c>
      <c r="AA254" s="19">
        <f>COUNTIF(E253:T255,"×")</f>
        <v>0</v>
      </c>
      <c r="AB254" s="14">
        <f>(IF((E253&gt;G253),1,0))+(IF((E254&gt;G254),1,0))+(IF((E255&gt;G255),1,0))+(IF((I253&gt;K253),1,0))+(IF((I254&gt;K254),1,0))+(IF((I255&gt;K255),1,0))+(IF((M253&gt;O253),1,0))+(IF((M254&gt;O254),1,0))+(IF((M255&gt;O255),1,0))+(IF((Q253&gt;S253),1,0))+(IF((Q254&gt;S254),1,0))+(IF((Q255&gt;S255),1,0))</f>
        <v>6</v>
      </c>
      <c r="AC254" s="15">
        <f>(IF((E253&lt;G253),1,0))+(IF((E254&lt;G254),1,0))+(IF((E255&lt;G255),1,0))+(IF((I253&lt;K253),1,0))+(IF((I254&lt;K254),1,0))+(IF((I255&lt;K255),1,0))+(IF((M253&lt;O253),1,0))+(IF((M254&lt;O254),1,0))+(IF((M255&lt;O255),1,0))+(IF((Q253&lt;S253),1,0))+(IF((Q254&lt;S254),1,0))+(IF((Q255&lt;S255),1,0))</f>
        <v>1</v>
      </c>
      <c r="AD254" s="16">
        <f>AB254-AC254</f>
        <v>5</v>
      </c>
      <c r="AE254" s="19">
        <f>SUM(E253:E255,I253:I255,M253:M255,Q253:Q255)</f>
        <v>144</v>
      </c>
      <c r="AF254" s="19">
        <f>SUM(G253:G255,K253:K255,O253:O255,S253:S255)</f>
        <v>92</v>
      </c>
      <c r="AG254" s="20">
        <f>AE254-AF254</f>
        <v>52</v>
      </c>
      <c r="AH254" s="64"/>
      <c r="AI254" s="99" t="s">
        <v>335</v>
      </c>
      <c r="AJ254" s="98" t="s">
        <v>336</v>
      </c>
      <c r="AK254" s="43">
        <f>IF(AY245="","",AY245)</f>
        <v>12</v>
      </c>
      <c r="AL254" s="34" t="str">
        <f t="shared" si="69"/>
        <v>-</v>
      </c>
      <c r="AM254" s="1">
        <f>IF(AW245="","",AW245)</f>
        <v>21</v>
      </c>
      <c r="AN254" s="294" t="str">
        <f>IF(AP251="","",AP251)</f>
        <v>-</v>
      </c>
      <c r="AO254" s="47">
        <f>IF(AY248="","",AY248)</f>
        <v>18</v>
      </c>
      <c r="AP254" s="34" t="str">
        <f t="shared" si="71"/>
        <v>-</v>
      </c>
      <c r="AQ254" s="1">
        <f>IF(AW248="","",AW248)</f>
        <v>21</v>
      </c>
      <c r="AR254" s="294">
        <f>IF(AT251="","",AT251)</f>
      </c>
      <c r="AS254" s="47">
        <f>IF(AY251="","",AY251)</f>
        <v>21</v>
      </c>
      <c r="AT254" s="34" t="str">
        <f>IF(AS254="","","-")</f>
        <v>-</v>
      </c>
      <c r="AU254" s="1">
        <f>IF(AW251="","",AW251)</f>
        <v>19</v>
      </c>
      <c r="AV254" s="294" t="str">
        <f>IF(AX251="","",AX251)</f>
        <v>-</v>
      </c>
      <c r="AW254" s="324"/>
      <c r="AX254" s="300"/>
      <c r="AY254" s="300"/>
      <c r="AZ254" s="325"/>
      <c r="BA254" s="283"/>
      <c r="BB254" s="284"/>
      <c r="BC254" s="284"/>
      <c r="BD254" s="285"/>
      <c r="BE254" s="9"/>
      <c r="BF254" s="18">
        <f>COUNTIF(AK253:AZ255,"○")</f>
        <v>1</v>
      </c>
      <c r="BG254" s="19">
        <f>COUNTIF(AK253:AZ255,"×")</f>
        <v>2</v>
      </c>
      <c r="BH254" s="14">
        <f>(IF((AK253&gt;AM253),1,0))+(IF((AK254&gt;AM254),1,0))+(IF((AK255&gt;AM255),1,0))+(IF((AO253&gt;AQ253),1,0))+(IF((AO254&gt;AQ254),1,0))+(IF((AO255&gt;AQ255),1,0))+(IF((AS253&gt;AU253),1,0))+(IF((AS254&gt;AU254),1,0))+(IF((AS255&gt;AU255),1,0))+(IF((AW253&gt;AY253),1,0))+(IF((AW254&gt;AY254),1,0))+(IF((AW255&gt;AY255),1,0))</f>
        <v>2</v>
      </c>
      <c r="BI254" s="15">
        <f>(IF((AK253&lt;AM253),1,0))+(IF((AK254&lt;AM254),1,0))+(IF((AK255&lt;AM255),1,0))+(IF((AO253&lt;AQ253),1,0))+(IF((AO254&lt;AQ254),1,0))+(IF((AO255&lt;AQ255),1,0))+(IF((AS253&lt;AU253),1,0))+(IF((AS254&lt;AU254),1,0))+(IF((AS255&lt;AU255),1,0))+(IF((AW253&lt;AY253),1,0))+(IF((AW254&lt;AY254),1,0))+(IF((AW255&lt;AY255),1,0))</f>
        <v>5</v>
      </c>
      <c r="BJ254" s="16">
        <f>BH254-BI254</f>
        <v>-3</v>
      </c>
      <c r="BK254" s="19">
        <f>SUM(AK253:AK255,AO253:AO255,AS253:AS255,AW253:AW255)</f>
        <v>118</v>
      </c>
      <c r="BL254" s="19">
        <f>SUM(AM253:AM255,AQ253:AQ255,AU253:AU255,AY253:AY255)</f>
        <v>142</v>
      </c>
      <c r="BM254" s="20">
        <f>BK254-BL254</f>
        <v>-24</v>
      </c>
    </row>
    <row r="255" spans="3:65" ht="12" customHeight="1" thickBot="1">
      <c r="C255" s="97"/>
      <c r="D255" s="96" t="s">
        <v>319</v>
      </c>
      <c r="E255" s="50">
        <f>IF(S246="","",S246)</f>
      </c>
      <c r="F255" s="51">
        <f t="shared" si="68"/>
      </c>
      <c r="G255" s="2">
        <f>IF(Q246="","",Q246)</f>
      </c>
      <c r="H255" s="332">
        <f>IF(J252="","",J252)</f>
      </c>
      <c r="I255" s="52">
        <f>IF(S249="","",S249)</f>
        <v>21</v>
      </c>
      <c r="J255" s="51" t="str">
        <f t="shared" si="70"/>
        <v>-</v>
      </c>
      <c r="K255" s="2">
        <f>IF(Q249="","",Q249)</f>
        <v>11</v>
      </c>
      <c r="L255" s="332">
        <f>IF(N252="","",N252)</f>
      </c>
      <c r="M255" s="52">
        <f>IF(S252="","",S252)</f>
      </c>
      <c r="N255" s="51">
        <f>IF(M255="","","-")</f>
      </c>
      <c r="O255" s="2">
        <f>IF(Q252="","",Q252)</f>
      </c>
      <c r="P255" s="332">
        <f>IF(R252="","",R252)</f>
      </c>
      <c r="Q255" s="326"/>
      <c r="R255" s="327"/>
      <c r="S255" s="327"/>
      <c r="T255" s="328"/>
      <c r="U255" s="223">
        <f>Z254</f>
        <v>3</v>
      </c>
      <c r="V255" s="224" t="s">
        <v>9</v>
      </c>
      <c r="W255" s="224">
        <f>AA254</f>
        <v>0</v>
      </c>
      <c r="X255" s="225" t="s">
        <v>6</v>
      </c>
      <c r="Y255" s="9"/>
      <c r="Z255" s="26"/>
      <c r="AA255" s="27"/>
      <c r="AB255" s="26"/>
      <c r="AC255" s="27"/>
      <c r="AD255" s="28"/>
      <c r="AE255" s="27"/>
      <c r="AF255" s="27"/>
      <c r="AG255" s="28"/>
      <c r="AH255" s="64"/>
      <c r="AI255" s="97"/>
      <c r="AJ255" s="96" t="s">
        <v>91</v>
      </c>
      <c r="AK255" s="50">
        <f>IF(AY246="","",AY246)</f>
      </c>
      <c r="AL255" s="51">
        <f t="shared" si="69"/>
      </c>
      <c r="AM255" s="2">
        <f>IF(AW246="","",AW246)</f>
      </c>
      <c r="AN255" s="332">
        <f>IF(AP252="","",AP252)</f>
      </c>
      <c r="AO255" s="52">
        <f>IF(AY249="","",AY249)</f>
      </c>
      <c r="AP255" s="51">
        <f t="shared" si="71"/>
      </c>
      <c r="AQ255" s="2">
        <f>IF(AW249="","",AW249)</f>
      </c>
      <c r="AR255" s="332">
        <f>IF(AT252="","",AT252)</f>
      </c>
      <c r="AS255" s="52">
        <f>IF(AY252="","",AY252)</f>
        <v>21</v>
      </c>
      <c r="AT255" s="51" t="str">
        <f>IF(AS255="","","-")</f>
        <v>-</v>
      </c>
      <c r="AU255" s="2">
        <f>IF(AW252="","",AW252)</f>
        <v>17</v>
      </c>
      <c r="AV255" s="332" t="str">
        <f>IF(AX252="","",AX252)</f>
        <v>-</v>
      </c>
      <c r="AW255" s="326"/>
      <c r="AX255" s="327"/>
      <c r="AY255" s="327"/>
      <c r="AZ255" s="328"/>
      <c r="BA255" s="30">
        <f>BF254</f>
        <v>1</v>
      </c>
      <c r="BB255" s="31" t="s">
        <v>9</v>
      </c>
      <c r="BC255" s="31">
        <f>BG254</f>
        <v>2</v>
      </c>
      <c r="BD255" s="32" t="s">
        <v>6</v>
      </c>
      <c r="BE255" s="9"/>
      <c r="BF255" s="26"/>
      <c r="BG255" s="27"/>
      <c r="BH255" s="26"/>
      <c r="BI255" s="27"/>
      <c r="BJ255" s="28"/>
      <c r="BK255" s="27"/>
      <c r="BL255" s="27"/>
      <c r="BM255" s="28"/>
    </row>
    <row r="256" spans="3:49" ht="10.5" customHeight="1">
      <c r="C256" s="67"/>
      <c r="D256" s="71"/>
      <c r="E256" s="71"/>
      <c r="F256" s="71"/>
      <c r="G256" s="71"/>
      <c r="H256" s="71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121"/>
      <c r="T256" s="121"/>
      <c r="U256" s="121"/>
      <c r="V256" s="121"/>
      <c r="W256" s="121"/>
      <c r="X256" s="68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</row>
    <row r="257" spans="3:61" ht="10.5" customHeight="1">
      <c r="C257" s="67"/>
      <c r="D257" s="71"/>
      <c r="E257" s="71"/>
      <c r="F257" s="71"/>
      <c r="G257" s="71"/>
      <c r="H257" s="71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121"/>
      <c r="T257" s="121"/>
      <c r="U257" s="121"/>
      <c r="V257" s="121"/>
      <c r="W257" s="121"/>
      <c r="X257" s="68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</row>
    <row r="258" spans="1:61" ht="10.5" customHeight="1" thickBot="1">
      <c r="A258" s="133"/>
      <c r="B258" s="133"/>
      <c r="C258" s="134"/>
      <c r="D258" s="135"/>
      <c r="E258" s="135"/>
      <c r="F258" s="135"/>
      <c r="G258" s="135"/>
      <c r="H258" s="135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7"/>
      <c r="T258" s="137"/>
      <c r="U258" s="137"/>
      <c r="V258" s="137"/>
      <c r="W258" s="137"/>
      <c r="X258" s="138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</row>
    <row r="259" spans="3:61" ht="10.5" customHeight="1" thickBot="1">
      <c r="C259" s="67"/>
      <c r="D259" s="71"/>
      <c r="E259" s="71"/>
      <c r="F259" s="71"/>
      <c r="G259" s="71"/>
      <c r="H259" s="71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121"/>
      <c r="T259" s="121"/>
      <c r="U259" s="121"/>
      <c r="V259" s="121"/>
      <c r="W259" s="121"/>
      <c r="X259" s="68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</row>
    <row r="260" spans="5:69" s="65" customFormat="1" ht="12" customHeight="1"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AC260" s="86"/>
      <c r="AD260" s="86"/>
      <c r="AE260" s="68"/>
      <c r="AF260" s="68"/>
      <c r="AG260" s="68"/>
      <c r="AH260" s="68"/>
      <c r="AI260" s="255" t="s">
        <v>28</v>
      </c>
      <c r="AJ260" s="256"/>
      <c r="AK260" s="259" t="str">
        <f>AI262</f>
        <v>清水涼子</v>
      </c>
      <c r="AL260" s="233"/>
      <c r="AM260" s="233"/>
      <c r="AN260" s="234"/>
      <c r="AO260" s="232" t="str">
        <f>AI265</f>
        <v>田尾亜由美</v>
      </c>
      <c r="AP260" s="233"/>
      <c r="AQ260" s="233"/>
      <c r="AR260" s="234"/>
      <c r="AS260" s="232" t="str">
        <f>AI268</f>
        <v>鴨田陽子</v>
      </c>
      <c r="AT260" s="233"/>
      <c r="AU260" s="233"/>
      <c r="AV260" s="234"/>
      <c r="AW260" s="232" t="str">
        <f>AI271</f>
        <v>中村唯</v>
      </c>
      <c r="AX260" s="233"/>
      <c r="AY260" s="233"/>
      <c r="AZ260" s="234"/>
      <c r="BA260" s="232" t="str">
        <f>AI274</f>
        <v>玉島豊美</v>
      </c>
      <c r="BB260" s="233"/>
      <c r="BC260" s="233"/>
      <c r="BD260" s="234"/>
      <c r="BE260" s="230" t="s">
        <v>0</v>
      </c>
      <c r="BF260" s="261"/>
      <c r="BG260" s="261"/>
      <c r="BH260" s="231"/>
      <c r="BI260" s="53"/>
      <c r="BJ260" s="308" t="s">
        <v>2</v>
      </c>
      <c r="BK260" s="309"/>
      <c r="BL260" s="305" t="s">
        <v>3</v>
      </c>
      <c r="BM260" s="306"/>
      <c r="BN260" s="307"/>
      <c r="BO260" s="305" t="s">
        <v>4</v>
      </c>
      <c r="BP260" s="306"/>
      <c r="BQ260" s="307"/>
    </row>
    <row r="261" spans="3:69" s="65" customFormat="1" ht="12" customHeight="1" thickBot="1">
      <c r="C261" s="288" t="s">
        <v>84</v>
      </c>
      <c r="D261" s="288"/>
      <c r="E261" s="288"/>
      <c r="F261" s="288"/>
      <c r="G261" s="288"/>
      <c r="H261" s="288"/>
      <c r="I261" s="288"/>
      <c r="J261" s="288"/>
      <c r="K261" s="288"/>
      <c r="L261" s="288"/>
      <c r="M261" s="288"/>
      <c r="N261" s="288"/>
      <c r="O261" s="288"/>
      <c r="P261" s="288"/>
      <c r="Q261" s="288"/>
      <c r="R261" s="288"/>
      <c r="S261" s="288"/>
      <c r="T261" s="288"/>
      <c r="U261" s="288"/>
      <c r="V261" s="288"/>
      <c r="W261" s="288"/>
      <c r="X261" s="288"/>
      <c r="Y261" s="288"/>
      <c r="Z261" s="288"/>
      <c r="AA261" s="288"/>
      <c r="AB261" s="288"/>
      <c r="AC261" s="288"/>
      <c r="AD261" s="288"/>
      <c r="AE261" s="75"/>
      <c r="AF261" s="75"/>
      <c r="AG261" s="75"/>
      <c r="AH261" s="75"/>
      <c r="AI261" s="257"/>
      <c r="AJ261" s="258"/>
      <c r="AK261" s="265" t="str">
        <f>AI263</f>
        <v>岡部　愛</v>
      </c>
      <c r="AL261" s="236"/>
      <c r="AM261" s="236"/>
      <c r="AN261" s="237"/>
      <c r="AO261" s="235" t="str">
        <f>AI266</f>
        <v>薮内純子</v>
      </c>
      <c r="AP261" s="236"/>
      <c r="AQ261" s="236"/>
      <c r="AR261" s="237"/>
      <c r="AS261" s="235" t="str">
        <f>AI269</f>
        <v>荻田未佳</v>
      </c>
      <c r="AT261" s="236"/>
      <c r="AU261" s="236"/>
      <c r="AV261" s="237"/>
      <c r="AW261" s="235" t="str">
        <f>AI272</f>
        <v>石川忍</v>
      </c>
      <c r="AX261" s="236"/>
      <c r="AY261" s="236"/>
      <c r="AZ261" s="237"/>
      <c r="BA261" s="235" t="str">
        <f>AI275</f>
        <v>近藤　愛</v>
      </c>
      <c r="BB261" s="236"/>
      <c r="BC261" s="236"/>
      <c r="BD261" s="237"/>
      <c r="BE261" s="239" t="s">
        <v>1</v>
      </c>
      <c r="BF261" s="240"/>
      <c r="BG261" s="240"/>
      <c r="BH261" s="241"/>
      <c r="BI261" s="53"/>
      <c r="BJ261" s="7" t="s">
        <v>5</v>
      </c>
      <c r="BK261" s="3" t="s">
        <v>6</v>
      </c>
      <c r="BL261" s="7" t="s">
        <v>40</v>
      </c>
      <c r="BM261" s="3" t="s">
        <v>7</v>
      </c>
      <c r="BN261" s="4" t="s">
        <v>8</v>
      </c>
      <c r="BO261" s="3" t="s">
        <v>40</v>
      </c>
      <c r="BP261" s="3" t="s">
        <v>7</v>
      </c>
      <c r="BQ261" s="4" t="s">
        <v>8</v>
      </c>
    </row>
    <row r="262" spans="3:69" s="65" customFormat="1" ht="12" customHeight="1">
      <c r="C262" s="288"/>
      <c r="D262" s="288"/>
      <c r="E262" s="288"/>
      <c r="F262" s="288"/>
      <c r="G262" s="288"/>
      <c r="H262" s="288"/>
      <c r="I262" s="288"/>
      <c r="J262" s="288"/>
      <c r="K262" s="288"/>
      <c r="L262" s="288"/>
      <c r="M262" s="288"/>
      <c r="N262" s="288"/>
      <c r="O262" s="288"/>
      <c r="P262" s="288"/>
      <c r="Q262" s="288"/>
      <c r="R262" s="288"/>
      <c r="S262" s="288"/>
      <c r="T262" s="288"/>
      <c r="U262" s="288"/>
      <c r="V262" s="288"/>
      <c r="W262" s="288"/>
      <c r="X262" s="288"/>
      <c r="Y262" s="288"/>
      <c r="Z262" s="288"/>
      <c r="AA262" s="288"/>
      <c r="AB262" s="288"/>
      <c r="AC262" s="288"/>
      <c r="AD262" s="288"/>
      <c r="AE262" s="75"/>
      <c r="AF262" s="75"/>
      <c r="AG262" s="75"/>
      <c r="AH262" s="75"/>
      <c r="AI262" s="82" t="s">
        <v>142</v>
      </c>
      <c r="AJ262" s="78" t="s">
        <v>48</v>
      </c>
      <c r="AK262" s="296"/>
      <c r="AL262" s="297"/>
      <c r="AM262" s="297"/>
      <c r="AN262" s="298"/>
      <c r="AO262" s="33">
        <v>14</v>
      </c>
      <c r="AP262" s="34" t="str">
        <f>IF(AO262="","","-")</f>
        <v>-</v>
      </c>
      <c r="AQ262" s="35">
        <v>21</v>
      </c>
      <c r="AR262" s="318" t="str">
        <f>IF(AO262&lt;&gt;"",IF(AO262&gt;AQ262,IF(AO263&gt;AQ263,"○",IF(AO264&gt;AQ264,"○","×")),IF(AO263&gt;AQ263,IF(AO264&gt;AQ264,"○","×"),"×")),"")</f>
        <v>×</v>
      </c>
      <c r="AS262" s="33">
        <v>15</v>
      </c>
      <c r="AT262" s="36" t="str">
        <f aca="true" t="shared" si="72" ref="AT262:AT267">IF(AS262="","","-")</f>
        <v>-</v>
      </c>
      <c r="AU262" s="37">
        <v>21</v>
      </c>
      <c r="AV262" s="318" t="str">
        <f>IF(AS262&lt;&gt;"",IF(AS262&gt;AU262,IF(AS263&gt;AU263,"○",IF(AS264&gt;AU264,"○","×")),IF(AS263&gt;AU263,IF(AS264&gt;AU264,"○","×"),"×")),"")</f>
        <v>×</v>
      </c>
      <c r="AW262" s="33">
        <v>17</v>
      </c>
      <c r="AX262" s="36" t="str">
        <f aca="true" t="shared" si="73" ref="AX262:AX270">IF(AW262="","","-")</f>
        <v>-</v>
      </c>
      <c r="AY262" s="37">
        <v>21</v>
      </c>
      <c r="AZ262" s="318" t="str">
        <f>IF(AW262&lt;&gt;"",IF(AW262&gt;AY262,IF(AW263&gt;AY263,"○",IF(AW264&gt;AY264,"○","×")),IF(AW263&gt;AY263,IF(AW264&gt;AY264,"○","×"),"×")),"")</f>
        <v>×</v>
      </c>
      <c r="BA262" s="33">
        <v>13</v>
      </c>
      <c r="BB262" s="36" t="str">
        <f aca="true" t="shared" si="74" ref="BB262:BB273">IF(BA262="","","-")</f>
        <v>-</v>
      </c>
      <c r="BC262" s="37">
        <v>21</v>
      </c>
      <c r="BD262" s="278" t="str">
        <f>IF(BA262&lt;&gt;"",IF(BA262&gt;BC262,IF(BA263&gt;BC263,"○",IF(BA264&gt;BC264,"○","×")),IF(BA263&gt;BC263,IF(BA264&gt;BC264,"○","×"),"×")),"")</f>
        <v>×</v>
      </c>
      <c r="BE262" s="339" t="s">
        <v>390</v>
      </c>
      <c r="BF262" s="340"/>
      <c r="BG262" s="340"/>
      <c r="BH262" s="341"/>
      <c r="BI262" s="53"/>
      <c r="BJ262" s="10"/>
      <c r="BK262" s="11"/>
      <c r="BL262" s="54"/>
      <c r="BM262" s="55"/>
      <c r="BN262" s="13"/>
      <c r="BO262" s="19"/>
      <c r="BP262" s="19"/>
      <c r="BQ262" s="20"/>
    </row>
    <row r="263" spans="3:69" s="65" customFormat="1" ht="12" customHeight="1"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288"/>
      <c r="AA263" s="288"/>
      <c r="AB263" s="288"/>
      <c r="AC263" s="288"/>
      <c r="AD263" s="288"/>
      <c r="AE263" s="75"/>
      <c r="AF263" s="75"/>
      <c r="AG263" s="75"/>
      <c r="AH263" s="75"/>
      <c r="AI263" s="82" t="s">
        <v>144</v>
      </c>
      <c r="AJ263" s="78" t="s">
        <v>322</v>
      </c>
      <c r="AK263" s="299"/>
      <c r="AL263" s="300"/>
      <c r="AM263" s="300"/>
      <c r="AN263" s="301"/>
      <c r="AO263" s="33">
        <v>19</v>
      </c>
      <c r="AP263" s="34" t="str">
        <f>IF(AO263="","","-")</f>
        <v>-</v>
      </c>
      <c r="AQ263" s="39">
        <v>21</v>
      </c>
      <c r="AR263" s="319"/>
      <c r="AS263" s="33">
        <v>15</v>
      </c>
      <c r="AT263" s="34" t="str">
        <f t="shared" si="72"/>
        <v>-</v>
      </c>
      <c r="AU263" s="35">
        <v>21</v>
      </c>
      <c r="AV263" s="319"/>
      <c r="AW263" s="33">
        <v>14</v>
      </c>
      <c r="AX263" s="34" t="str">
        <f t="shared" si="73"/>
        <v>-</v>
      </c>
      <c r="AY263" s="35">
        <v>21</v>
      </c>
      <c r="AZ263" s="319"/>
      <c r="BA263" s="33">
        <v>8</v>
      </c>
      <c r="BB263" s="34" t="str">
        <f t="shared" si="74"/>
        <v>-</v>
      </c>
      <c r="BC263" s="35">
        <v>21</v>
      </c>
      <c r="BD263" s="279"/>
      <c r="BE263" s="313"/>
      <c r="BF263" s="314"/>
      <c r="BG263" s="314"/>
      <c r="BH263" s="315"/>
      <c r="BI263" s="53"/>
      <c r="BJ263" s="10">
        <f>COUNTIF(AK262:BD264,"○")</f>
        <v>0</v>
      </c>
      <c r="BK263" s="11">
        <f>COUNTIF(AK262:BD264,"×")</f>
        <v>4</v>
      </c>
      <c r="BL263" s="54">
        <f>(IF((AK262&gt;AM262),1,0))+(IF((AK263&gt;AM263),1,0))+(IF((AK264&gt;AM264),1,0))+(IF((AO262&gt;AQ262),1,0))+(IF((AO263&gt;AQ263),1,0))+(IF((AO264&gt;AQ264),1,0))+(IF((AS262&gt;AU262),1,0))+(IF((AS263&gt;AU263),1,0))+(IF((AS264&gt;AU264),1,0))+(IF((AW262&gt;AY262),1,0))+(IF((AW263&gt;AY263),1,0))+(IF((AW264&gt;AY264),1,0))+(IF((BA262&gt;BC262),1,0))+(IF((BA263&gt;BC263),1,0))+(IF((BA264&gt;BC264),1,0))</f>
        <v>0</v>
      </c>
      <c r="BM263" s="55">
        <f>(IF((AK262&lt;AM262),1,0))+(IF((AK263&lt;AM263),1,0))+(IF((AK264&lt;AM264),1,0))+(IF((AO262&lt;AQ262),1,0))+(IF((AO263&lt;AQ263),1,0))+(IF((AO264&lt;AQ264),1,0))+(IF((AS262&lt;AU262),1,0))+(IF((AS263&lt;AU263),1,0))+(IF((AS264&lt;AU264),1,0))+(IF((AW262&lt;AY262),1,0))+(IF((AW263&lt;AY263),1,0))+(IF((AW264&lt;AY264),1,0))+(IF((BA262&lt;BC262),1,0))+(IF((BA263&lt;BC263),1,0))+(IF((BA264&lt;BC264),1,0))</f>
        <v>8</v>
      </c>
      <c r="BN263" s="56">
        <f>BL263-BM263</f>
        <v>-8</v>
      </c>
      <c r="BO263" s="19">
        <f>SUM(AK262:AK264,AO262:AO264,AS262:AS264,AW262:AW264,BA262:BA264)</f>
        <v>115</v>
      </c>
      <c r="BP263" s="19">
        <f>SUM(AM262:AM264,AQ262:AQ264,AU262:AU264,AY262:AY264,BC262:BC264)</f>
        <v>168</v>
      </c>
      <c r="BQ263" s="20">
        <f>BO263-BP263</f>
        <v>-53</v>
      </c>
    </row>
    <row r="264" spans="29:69" s="65" customFormat="1" ht="12" customHeight="1">
      <c r="AC264" s="75"/>
      <c r="AD264" s="75"/>
      <c r="AE264" s="75"/>
      <c r="AF264" s="75"/>
      <c r="AG264" s="75"/>
      <c r="AH264" s="75"/>
      <c r="AI264" s="81"/>
      <c r="AJ264" s="84" t="s">
        <v>319</v>
      </c>
      <c r="AK264" s="302"/>
      <c r="AL264" s="303"/>
      <c r="AM264" s="303"/>
      <c r="AN264" s="304"/>
      <c r="AO264" s="40"/>
      <c r="AP264" s="34">
        <f>IF(AO264="","","-")</f>
      </c>
      <c r="AQ264" s="41"/>
      <c r="AR264" s="320"/>
      <c r="AS264" s="40"/>
      <c r="AT264" s="42">
        <f t="shared" si="72"/>
      </c>
      <c r="AU264" s="41"/>
      <c r="AV264" s="319"/>
      <c r="AW264" s="33"/>
      <c r="AX264" s="34">
        <f t="shared" si="73"/>
      </c>
      <c r="AY264" s="35"/>
      <c r="AZ264" s="319"/>
      <c r="BA264" s="33"/>
      <c r="BB264" s="34">
        <f t="shared" si="74"/>
      </c>
      <c r="BC264" s="35"/>
      <c r="BD264" s="279"/>
      <c r="BE264" s="220">
        <f>BJ263</f>
        <v>0</v>
      </c>
      <c r="BF264" s="221" t="s">
        <v>9</v>
      </c>
      <c r="BG264" s="221">
        <f>BK263</f>
        <v>4</v>
      </c>
      <c r="BH264" s="222" t="s">
        <v>6</v>
      </c>
      <c r="BI264" s="53"/>
      <c r="BJ264" s="10"/>
      <c r="BK264" s="11"/>
      <c r="BL264" s="54"/>
      <c r="BM264" s="55"/>
      <c r="BN264" s="13"/>
      <c r="BO264" s="19"/>
      <c r="BP264" s="19"/>
      <c r="BQ264" s="20"/>
    </row>
    <row r="265" spans="3:69" s="65" customFormat="1" ht="12" customHeight="1"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75"/>
      <c r="AF265" s="75"/>
      <c r="AG265" s="75"/>
      <c r="AH265" s="75"/>
      <c r="AI265" s="82" t="s">
        <v>124</v>
      </c>
      <c r="AJ265" s="83" t="s">
        <v>311</v>
      </c>
      <c r="AK265" s="43">
        <f>IF(AQ262="","",AQ262)</f>
        <v>21</v>
      </c>
      <c r="AL265" s="34" t="str">
        <f aca="true" t="shared" si="75" ref="AL265:AL276">IF(AK265="","","-")</f>
        <v>-</v>
      </c>
      <c r="AM265" s="1">
        <f>IF(AO262="","",AO262)</f>
        <v>14</v>
      </c>
      <c r="AN265" s="293" t="str">
        <f>IF(AR262="","",IF(AR262="○","×",IF(AR262="×","○")))</f>
        <v>○</v>
      </c>
      <c r="AO265" s="321"/>
      <c r="AP265" s="322"/>
      <c r="AQ265" s="322"/>
      <c r="AR265" s="333"/>
      <c r="AS265" s="33">
        <v>21</v>
      </c>
      <c r="AT265" s="34" t="str">
        <f t="shared" si="72"/>
        <v>-</v>
      </c>
      <c r="AU265" s="35">
        <v>14</v>
      </c>
      <c r="AV265" s="329" t="str">
        <f>IF(AS265&lt;&gt;"",IF(AS265&gt;AU265,IF(AS266&gt;AU266,"○",IF(AS267&gt;AU267,"○","×")),IF(AS266&gt;AU266,IF(AS267&gt;AU267,"○","×"),"×")),"")</f>
        <v>○</v>
      </c>
      <c r="AW265" s="57">
        <v>21</v>
      </c>
      <c r="AX265" s="46" t="str">
        <f t="shared" si="73"/>
        <v>-</v>
      </c>
      <c r="AY265" s="58">
        <v>15</v>
      </c>
      <c r="AZ265" s="329" t="str">
        <f>IF(AW265&lt;&gt;"",IF(AW265&gt;AY265,IF(AW266&gt;AY266,"○",IF(AW267&gt;AY267,"○","×")),IF(AW266&gt;AY266,IF(AW267&gt;AY267,"○","×"),"×")),"")</f>
        <v>○</v>
      </c>
      <c r="BA265" s="57">
        <v>19</v>
      </c>
      <c r="BB265" s="46" t="str">
        <f t="shared" si="74"/>
        <v>-</v>
      </c>
      <c r="BC265" s="58">
        <v>21</v>
      </c>
      <c r="BD265" s="330" t="str">
        <f>IF(BA265&lt;&gt;"",IF(BA265&gt;BC265,IF(BA266&gt;BC266,"○",IF(BA267&gt;BC267,"○","×")),IF(BA266&gt;BC266,IF(BA267&gt;BC267,"○","×"),"×")),"")</f>
        <v>○</v>
      </c>
      <c r="BE265" s="310" t="s">
        <v>386</v>
      </c>
      <c r="BF265" s="311"/>
      <c r="BG265" s="311"/>
      <c r="BH265" s="312"/>
      <c r="BI265" s="53"/>
      <c r="BJ265" s="21"/>
      <c r="BK265" s="22"/>
      <c r="BL265" s="59"/>
      <c r="BM265" s="60"/>
      <c r="BN265" s="23"/>
      <c r="BO265" s="6"/>
      <c r="BP265" s="6"/>
      <c r="BQ265" s="12"/>
    </row>
    <row r="266" spans="3:69" s="65" customFormat="1" ht="12" customHeight="1"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27" t="s">
        <v>371</v>
      </c>
      <c r="N266" s="68"/>
      <c r="O266" s="94"/>
      <c r="P266" s="94"/>
      <c r="Q266" s="94"/>
      <c r="R266" s="128"/>
      <c r="S266" s="128"/>
      <c r="T266" s="128"/>
      <c r="U266" s="128"/>
      <c r="V266" s="128"/>
      <c r="W266" s="91"/>
      <c r="X266" s="94"/>
      <c r="Y266" s="94"/>
      <c r="Z266" s="94"/>
      <c r="AA266" s="94"/>
      <c r="AB266" s="180"/>
      <c r="AC266" s="180"/>
      <c r="AD266" s="180"/>
      <c r="AE266" s="75"/>
      <c r="AF266" s="75"/>
      <c r="AG266" s="75"/>
      <c r="AH266" s="75"/>
      <c r="AI266" s="82" t="s">
        <v>126</v>
      </c>
      <c r="AJ266" s="78" t="s">
        <v>311</v>
      </c>
      <c r="AK266" s="43">
        <f>IF(AQ263="","",AQ263)</f>
        <v>21</v>
      </c>
      <c r="AL266" s="34" t="str">
        <f t="shared" si="75"/>
        <v>-</v>
      </c>
      <c r="AM266" s="1">
        <f>IF(AO263="","",AO263)</f>
        <v>19</v>
      </c>
      <c r="AN266" s="294" t="str">
        <f>IF(AP263="","",AP263)</f>
        <v>-</v>
      </c>
      <c r="AO266" s="324"/>
      <c r="AP266" s="300"/>
      <c r="AQ266" s="300"/>
      <c r="AR266" s="301"/>
      <c r="AS266" s="33">
        <v>19</v>
      </c>
      <c r="AT266" s="34" t="str">
        <f t="shared" si="72"/>
        <v>-</v>
      </c>
      <c r="AU266" s="35">
        <v>21</v>
      </c>
      <c r="AV266" s="319"/>
      <c r="AW266" s="33">
        <v>13</v>
      </c>
      <c r="AX266" s="34" t="str">
        <f t="shared" si="73"/>
        <v>-</v>
      </c>
      <c r="AY266" s="35">
        <v>21</v>
      </c>
      <c r="AZ266" s="319"/>
      <c r="BA266" s="33">
        <v>21</v>
      </c>
      <c r="BB266" s="34" t="str">
        <f t="shared" si="74"/>
        <v>-</v>
      </c>
      <c r="BC266" s="35">
        <v>13</v>
      </c>
      <c r="BD266" s="279"/>
      <c r="BE266" s="313"/>
      <c r="BF266" s="314"/>
      <c r="BG266" s="314"/>
      <c r="BH266" s="315"/>
      <c r="BI266" s="53"/>
      <c r="BJ266" s="10">
        <f>COUNTIF(AK265:BD267,"○")</f>
        <v>4</v>
      </c>
      <c r="BK266" s="11">
        <f>COUNTIF(AK265:BD267,"×")</f>
        <v>0</v>
      </c>
      <c r="BL266" s="54">
        <f>(IF((AK265&gt;AM265),1,0))+(IF((AK266&gt;AM266),1,0))+(IF((AK267&gt;AM267),1,0))+(IF((AO265&gt;AQ265),1,0))+(IF((AO266&gt;AQ266),1,0))+(IF((AO267&gt;AQ267),1,0))+(IF((AS265&gt;AU265),1,0))+(IF((AS266&gt;AU266),1,0))+(IF((AS267&gt;AU267),1,0))+(IF((AW265&gt;AY265),1,0))+(IF((AW266&gt;AY266),1,0))+(IF((AW267&gt;AY267),1,0))+(IF((BA265&gt;BC265),1,0))+(IF((BA266&gt;BC266),1,0))+(IF((BA267&gt;BC267),1,0))</f>
        <v>8</v>
      </c>
      <c r="BM266" s="55">
        <f>(IF((AK265&lt;AM265),1,0))+(IF((AK266&lt;AM266),1,0))+(IF((AK267&lt;AM267),1,0))+(IF((AO265&lt;AQ265),1,0))+(IF((AO266&lt;AQ266),1,0))+(IF((AO267&lt;AQ267),1,0))+(IF((AS265&lt;AU265),1,0))+(IF((AS266&lt;AU266),1,0))+(IF((AS267&lt;AU267),1,0))+(IF((AW265&lt;AY265),1,0))+(IF((AW266&lt;AY266),1,0))+(IF((AW267&lt;AY267),1,0))+(IF((BA265&lt;BC265),1,0))+(IF((BA266&lt;BC266),1,0))+(IF((BA267&lt;BC267),1,0))</f>
        <v>3</v>
      </c>
      <c r="BN266" s="56">
        <f>BL266-BM266</f>
        <v>5</v>
      </c>
      <c r="BO266" s="19">
        <f>SUM(AK265:AK267,AO265:AO267,AS265:AS267,AW265:AW267,BA265:BA267)</f>
        <v>221</v>
      </c>
      <c r="BP266" s="19">
        <f>SUM(AM265:AM267,AQ265:AQ267,AU265:AU267,AY265:AY267,BC265:BC267)</f>
        <v>189</v>
      </c>
      <c r="BQ266" s="20">
        <f>BO266-BP266</f>
        <v>32</v>
      </c>
    </row>
    <row r="267" spans="3:69" s="65" customFormat="1" ht="12" customHeight="1"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289" t="str">
        <f>AI265</f>
        <v>田尾亜由美</v>
      </c>
      <c r="N267" s="290"/>
      <c r="O267" s="290"/>
      <c r="P267" s="290"/>
      <c r="Q267" s="290"/>
      <c r="R267" s="290"/>
      <c r="S267" s="290"/>
      <c r="T267" s="291" t="str">
        <f>AJ265</f>
        <v>ﾄﾖﾀｶﾛｰﾗ高知</v>
      </c>
      <c r="U267" s="290"/>
      <c r="V267" s="290"/>
      <c r="W267" s="290"/>
      <c r="X267" s="290"/>
      <c r="Y267" s="290"/>
      <c r="Z267" s="290"/>
      <c r="AA267" s="292"/>
      <c r="AB267" s="180"/>
      <c r="AC267" s="180"/>
      <c r="AD267" s="180"/>
      <c r="AE267" s="75"/>
      <c r="AF267" s="75"/>
      <c r="AG267" s="75"/>
      <c r="AH267" s="75"/>
      <c r="AI267" s="81"/>
      <c r="AJ267" s="85" t="s">
        <v>125</v>
      </c>
      <c r="AK267" s="44">
        <f>IF(AQ264="","",AQ264)</f>
      </c>
      <c r="AL267" s="34">
        <f t="shared" si="75"/>
      </c>
      <c r="AM267" s="45">
        <f>IF(AO264="","",AO264)</f>
      </c>
      <c r="AN267" s="295">
        <f>IF(AP264="","",AP264)</f>
      </c>
      <c r="AO267" s="334"/>
      <c r="AP267" s="303"/>
      <c r="AQ267" s="303"/>
      <c r="AR267" s="304"/>
      <c r="AS267" s="40">
        <v>21</v>
      </c>
      <c r="AT267" s="34" t="str">
        <f t="shared" si="72"/>
        <v>-</v>
      </c>
      <c r="AU267" s="41">
        <v>15</v>
      </c>
      <c r="AV267" s="320"/>
      <c r="AW267" s="40">
        <v>21</v>
      </c>
      <c r="AX267" s="42" t="str">
        <f t="shared" si="73"/>
        <v>-</v>
      </c>
      <c r="AY267" s="41">
        <v>15</v>
      </c>
      <c r="AZ267" s="320"/>
      <c r="BA267" s="40">
        <v>23</v>
      </c>
      <c r="BB267" s="42" t="str">
        <f t="shared" si="74"/>
        <v>-</v>
      </c>
      <c r="BC267" s="41">
        <v>21</v>
      </c>
      <c r="BD267" s="279"/>
      <c r="BE267" s="220">
        <f>BJ266</f>
        <v>4</v>
      </c>
      <c r="BF267" s="221" t="s">
        <v>9</v>
      </c>
      <c r="BG267" s="221">
        <f>BK266</f>
        <v>0</v>
      </c>
      <c r="BH267" s="222" t="s">
        <v>6</v>
      </c>
      <c r="BI267" s="53"/>
      <c r="BJ267" s="24"/>
      <c r="BK267" s="25"/>
      <c r="BL267" s="61"/>
      <c r="BM267" s="62"/>
      <c r="BN267" s="29"/>
      <c r="BO267" s="27"/>
      <c r="BP267" s="27"/>
      <c r="BQ267" s="28"/>
    </row>
    <row r="268" spans="13:69" s="65" customFormat="1" ht="12" customHeight="1">
      <c r="M268" s="269" t="str">
        <f>AI266</f>
        <v>薮内純子</v>
      </c>
      <c r="N268" s="270"/>
      <c r="O268" s="270"/>
      <c r="P268" s="270"/>
      <c r="Q268" s="270"/>
      <c r="R268" s="270"/>
      <c r="S268" s="270"/>
      <c r="T268" s="271" t="str">
        <f>AJ266</f>
        <v>ﾄﾖﾀｶﾛｰﾗ高知</v>
      </c>
      <c r="U268" s="271"/>
      <c r="V268" s="271"/>
      <c r="W268" s="271"/>
      <c r="X268" s="271"/>
      <c r="Y268" s="271"/>
      <c r="Z268" s="271"/>
      <c r="AA268" s="272"/>
      <c r="AC268" s="75"/>
      <c r="AD268" s="75"/>
      <c r="AE268" s="75"/>
      <c r="AF268" s="75"/>
      <c r="AG268" s="75"/>
      <c r="AH268" s="75"/>
      <c r="AI268" s="79" t="s">
        <v>120</v>
      </c>
      <c r="AJ268" s="78" t="s">
        <v>52</v>
      </c>
      <c r="AK268" s="43">
        <f>IF(AU262="","",AU262)</f>
        <v>21</v>
      </c>
      <c r="AL268" s="46" t="str">
        <f t="shared" si="75"/>
        <v>-</v>
      </c>
      <c r="AM268" s="1">
        <f>IF(AS262="","",AS262)</f>
        <v>15</v>
      </c>
      <c r="AN268" s="293" t="str">
        <f>IF(AV262="","",IF(AV262="○","×",IF(AV262="×","○")))</f>
        <v>○</v>
      </c>
      <c r="AO268" s="47">
        <f>IF(AU265="","",AU265)</f>
        <v>14</v>
      </c>
      <c r="AP268" s="34" t="str">
        <f aca="true" t="shared" si="76" ref="AP268:AP276">IF(AO268="","","-")</f>
        <v>-</v>
      </c>
      <c r="AQ268" s="1">
        <f>IF(AS265="","",AS265)</f>
        <v>21</v>
      </c>
      <c r="AR268" s="293" t="str">
        <f>IF(AV265="","",IF(AV265="○","×",IF(AV265="×","○")))</f>
        <v>×</v>
      </c>
      <c r="AS268" s="321"/>
      <c r="AT268" s="322"/>
      <c r="AU268" s="322"/>
      <c r="AV268" s="333"/>
      <c r="AW268" s="33">
        <v>18</v>
      </c>
      <c r="AX268" s="34" t="str">
        <f t="shared" si="73"/>
        <v>-</v>
      </c>
      <c r="AY268" s="35">
        <v>21</v>
      </c>
      <c r="AZ268" s="319" t="str">
        <f>IF(AW268&lt;&gt;"",IF(AW268&gt;AY268,IF(AW269&gt;AY269,"○",IF(AW270&gt;AY270,"○","×")),IF(AW269&gt;AY269,IF(AW270&gt;AY270,"○","×"),"×")),"")</f>
        <v>×</v>
      </c>
      <c r="BA268" s="33">
        <v>21</v>
      </c>
      <c r="BB268" s="34" t="str">
        <f t="shared" si="74"/>
        <v>-</v>
      </c>
      <c r="BC268" s="35">
        <v>16</v>
      </c>
      <c r="BD268" s="330" t="str">
        <f>IF(BA268&lt;&gt;"",IF(BA268&gt;BC268,IF(BA269&gt;BC269,"○",IF(BA270&gt;BC270,"○","×")),IF(BA269&gt;BC269,IF(BA270&gt;BC270,"○","×"),"×")),"")</f>
        <v>○</v>
      </c>
      <c r="BE268" s="310" t="s">
        <v>387</v>
      </c>
      <c r="BF268" s="311"/>
      <c r="BG268" s="311"/>
      <c r="BH268" s="312"/>
      <c r="BI268" s="53"/>
      <c r="BJ268" s="10"/>
      <c r="BK268" s="11"/>
      <c r="BL268" s="54"/>
      <c r="BM268" s="55"/>
      <c r="BN268" s="13"/>
      <c r="BO268" s="19"/>
      <c r="BP268" s="19"/>
      <c r="BQ268" s="20"/>
    </row>
    <row r="269" spans="13:69" s="65" customFormat="1" ht="12" customHeight="1">
      <c r="M269" s="273" t="s">
        <v>372</v>
      </c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C269" s="109"/>
      <c r="AD269" s="108"/>
      <c r="AE269" s="75"/>
      <c r="AF269" s="75"/>
      <c r="AG269" s="75"/>
      <c r="AH269" s="75"/>
      <c r="AI269" s="79" t="s">
        <v>123</v>
      </c>
      <c r="AJ269" s="78" t="s">
        <v>55</v>
      </c>
      <c r="AK269" s="43">
        <f>IF(AU263="","",AU263)</f>
        <v>21</v>
      </c>
      <c r="AL269" s="34" t="str">
        <f t="shared" si="75"/>
        <v>-</v>
      </c>
      <c r="AM269" s="1">
        <f>IF(AS263="","",AS263)</f>
        <v>15</v>
      </c>
      <c r="AN269" s="294">
        <f>IF(AP266="","",AP266)</f>
      </c>
      <c r="AO269" s="47">
        <f>IF(AU266="","",AU266)</f>
        <v>21</v>
      </c>
      <c r="AP269" s="34" t="str">
        <f t="shared" si="76"/>
        <v>-</v>
      </c>
      <c r="AQ269" s="1">
        <f>IF(AS266="","",AS266)</f>
        <v>19</v>
      </c>
      <c r="AR269" s="294" t="str">
        <f>IF(AT266="","",AT266)</f>
        <v>-</v>
      </c>
      <c r="AS269" s="324"/>
      <c r="AT269" s="300"/>
      <c r="AU269" s="300"/>
      <c r="AV269" s="301"/>
      <c r="AW269" s="33">
        <v>14</v>
      </c>
      <c r="AX269" s="34" t="str">
        <f t="shared" si="73"/>
        <v>-</v>
      </c>
      <c r="AY269" s="35">
        <v>21</v>
      </c>
      <c r="AZ269" s="319"/>
      <c r="BA269" s="33">
        <v>21</v>
      </c>
      <c r="BB269" s="34" t="str">
        <f t="shared" si="74"/>
        <v>-</v>
      </c>
      <c r="BC269" s="35">
        <v>19</v>
      </c>
      <c r="BD269" s="279"/>
      <c r="BE269" s="313"/>
      <c r="BF269" s="314"/>
      <c r="BG269" s="314"/>
      <c r="BH269" s="315"/>
      <c r="BI269" s="53"/>
      <c r="BJ269" s="10">
        <f>COUNTIF(AK268:BD270,"○")</f>
        <v>2</v>
      </c>
      <c r="BK269" s="11">
        <f>COUNTIF(AK268:BD270,"×")</f>
        <v>2</v>
      </c>
      <c r="BL269" s="54">
        <f>(IF((AK268&gt;AM268),1,0))+(IF((AK269&gt;AM269),1,0))+(IF((AK270&gt;AM270),1,0))+(IF((AO268&gt;AQ268),1,0))+(IF((AO269&gt;AQ269),1,0))+(IF((AO270&gt;AQ270),1,0))+(IF((AS268&gt;AU268),1,0))+(IF((AS269&gt;AU269),1,0))+(IF((AS270&gt;AU270),1,0))+(IF((AW268&gt;AY268),1,0))+(IF((AW269&gt;AY269),1,0))+(IF((AW270&gt;AY270),1,0))+(IF((BA268&gt;BC268),1,0))+(IF((BA269&gt;BC269),1,0))+(IF((BA270&gt;BC270),1,0))</f>
        <v>5</v>
      </c>
      <c r="BM269" s="55">
        <f>(IF((AK268&lt;AM268),1,0))+(IF((AK269&lt;AM269),1,0))+(IF((AK270&lt;AM270),1,0))+(IF((AO268&lt;AQ268),1,0))+(IF((AO269&lt;AQ269),1,0))+(IF((AO270&lt;AQ270),1,0))+(IF((AS268&lt;AU268),1,0))+(IF((AS269&lt;AU269),1,0))+(IF((AS270&lt;AU270),1,0))+(IF((AW268&lt;AY268),1,0))+(IF((AW269&lt;AY269),1,0))+(IF((AW270&lt;AY270),1,0))+(IF((BA268&lt;BC268),1,0))+(IF((BA269&lt;BC269),1,0))+(IF((BA270&lt;BC270),1,0))</f>
        <v>4</v>
      </c>
      <c r="BN269" s="56">
        <f>BL269-BM269</f>
        <v>1</v>
      </c>
      <c r="BO269" s="19">
        <f>SUM(AK268:AK270,AO268:AO270,AS268:AS270,AW268:AW270,BA268:BA270)</f>
        <v>166</v>
      </c>
      <c r="BP269" s="19">
        <f>SUM(AM268:AM270,AQ268:AQ270,AU268:AU270,AY268:AY270,BC268:BC270)</f>
        <v>168</v>
      </c>
      <c r="BQ269" s="20">
        <f>BO269-BP269</f>
        <v>-2</v>
      </c>
    </row>
    <row r="270" spans="13:69" s="65" customFormat="1" ht="12" customHeight="1">
      <c r="M270" s="274" t="str">
        <f>AI271</f>
        <v>中村唯</v>
      </c>
      <c r="N270" s="275"/>
      <c r="O270" s="275"/>
      <c r="P270" s="275"/>
      <c r="Q270" s="275"/>
      <c r="R270" s="275"/>
      <c r="S270" s="275"/>
      <c r="T270" s="276" t="str">
        <f>AJ271</f>
        <v>ＭＢＣ</v>
      </c>
      <c r="U270" s="276"/>
      <c r="V270" s="276"/>
      <c r="W270" s="276"/>
      <c r="X270" s="276"/>
      <c r="Y270" s="276"/>
      <c r="Z270" s="276"/>
      <c r="AA270" s="277"/>
      <c r="AC270" s="75"/>
      <c r="AD270" s="75"/>
      <c r="AE270" s="75"/>
      <c r="AF270" s="75"/>
      <c r="AG270" s="75"/>
      <c r="AH270" s="75"/>
      <c r="AI270" s="81"/>
      <c r="AJ270" s="84" t="s">
        <v>121</v>
      </c>
      <c r="AK270" s="43">
        <f>IF(AU264="","",AU264)</f>
      </c>
      <c r="AL270" s="34">
        <f t="shared" si="75"/>
      </c>
      <c r="AM270" s="1">
        <f>IF(AS264="","",AS264)</f>
      </c>
      <c r="AN270" s="294">
        <f>IF(AP267="","",AP267)</f>
      </c>
      <c r="AO270" s="47">
        <f>IF(AU267="","",AU267)</f>
        <v>15</v>
      </c>
      <c r="AP270" s="34" t="str">
        <f t="shared" si="76"/>
        <v>-</v>
      </c>
      <c r="AQ270" s="1">
        <f>IF(AS267="","",AS267)</f>
        <v>21</v>
      </c>
      <c r="AR270" s="294" t="str">
        <f>IF(AT267="","",AT267)</f>
        <v>-</v>
      </c>
      <c r="AS270" s="324"/>
      <c r="AT270" s="300"/>
      <c r="AU270" s="300"/>
      <c r="AV270" s="301"/>
      <c r="AW270" s="33"/>
      <c r="AX270" s="34">
        <f t="shared" si="73"/>
      </c>
      <c r="AY270" s="35"/>
      <c r="AZ270" s="320"/>
      <c r="BA270" s="33"/>
      <c r="BB270" s="34">
        <f t="shared" si="74"/>
      </c>
      <c r="BC270" s="35"/>
      <c r="BD270" s="331"/>
      <c r="BE270" s="220">
        <f>BJ269</f>
        <v>2</v>
      </c>
      <c r="BF270" s="221" t="s">
        <v>9</v>
      </c>
      <c r="BG270" s="221">
        <f>BK269</f>
        <v>2</v>
      </c>
      <c r="BH270" s="222" t="s">
        <v>6</v>
      </c>
      <c r="BI270" s="53"/>
      <c r="BJ270" s="10"/>
      <c r="BK270" s="11"/>
      <c r="BL270" s="54"/>
      <c r="BM270" s="55"/>
      <c r="BN270" s="13"/>
      <c r="BO270" s="19"/>
      <c r="BP270" s="19"/>
      <c r="BQ270" s="20"/>
    </row>
    <row r="271" spans="13:69" s="65" customFormat="1" ht="12" customHeight="1">
      <c r="M271" s="269" t="str">
        <f>AI272</f>
        <v>石川忍</v>
      </c>
      <c r="N271" s="270"/>
      <c r="O271" s="270"/>
      <c r="P271" s="270"/>
      <c r="Q271" s="270"/>
      <c r="R271" s="270"/>
      <c r="S271" s="270"/>
      <c r="T271" s="286" t="str">
        <f>AJ272</f>
        <v>ＭＢＣ</v>
      </c>
      <c r="U271" s="286"/>
      <c r="V271" s="286"/>
      <c r="W271" s="286"/>
      <c r="X271" s="286"/>
      <c r="Y271" s="286"/>
      <c r="Z271" s="286"/>
      <c r="AA271" s="287"/>
      <c r="AC271" s="75"/>
      <c r="AD271" s="75"/>
      <c r="AE271" s="75"/>
      <c r="AF271" s="75"/>
      <c r="AG271" s="75"/>
      <c r="AH271" s="75"/>
      <c r="AI271" s="82" t="s">
        <v>131</v>
      </c>
      <c r="AJ271" s="83" t="s">
        <v>322</v>
      </c>
      <c r="AK271" s="63">
        <f>IF(AY262="","",AY262)</f>
        <v>21</v>
      </c>
      <c r="AL271" s="46" t="str">
        <f t="shared" si="75"/>
        <v>-</v>
      </c>
      <c r="AM271" s="5">
        <f>IF(AW262="","",AW262)</f>
        <v>17</v>
      </c>
      <c r="AN271" s="316" t="str">
        <f>IF(AZ262="","",IF(AZ262="○","×",IF(AZ262="×","○")))</f>
        <v>○</v>
      </c>
      <c r="AO271" s="49">
        <f>IF(AY265="","",AY265)</f>
        <v>15</v>
      </c>
      <c r="AP271" s="46" t="str">
        <f t="shared" si="76"/>
        <v>-</v>
      </c>
      <c r="AQ271" s="5">
        <f>IF(AW265="","",AW265)</f>
        <v>21</v>
      </c>
      <c r="AR271" s="293" t="str">
        <f>IF(AZ265="","",IF(AZ265="○","×",IF(AZ265="×","○")))</f>
        <v>×</v>
      </c>
      <c r="AS271" s="5">
        <f>IF(AY268="","",AY268)</f>
        <v>21</v>
      </c>
      <c r="AT271" s="46" t="str">
        <f aca="true" t="shared" si="77" ref="AT271:AT276">IF(AS271="","","-")</f>
        <v>-</v>
      </c>
      <c r="AU271" s="5">
        <f>IF(AW268="","",AW268)</f>
        <v>18</v>
      </c>
      <c r="AV271" s="293" t="str">
        <f>IF(AZ268="","",IF(AZ268="○","×",IF(AZ268="×","○")))</f>
        <v>○</v>
      </c>
      <c r="AW271" s="321"/>
      <c r="AX271" s="322"/>
      <c r="AY271" s="322"/>
      <c r="AZ271" s="333"/>
      <c r="BA271" s="57">
        <v>19</v>
      </c>
      <c r="BB271" s="46" t="str">
        <f t="shared" si="74"/>
        <v>-</v>
      </c>
      <c r="BC271" s="58">
        <v>21</v>
      </c>
      <c r="BD271" s="279" t="str">
        <f>IF(BA271&lt;&gt;"",IF(BA271&gt;BC271,IF(BA272&gt;BC272,"○",IF(BA273&gt;BC273,"○","×")),IF(BA272&gt;BC272,IF(BA273&gt;BC273,"○","×"),"×")),"")</f>
        <v>○</v>
      </c>
      <c r="BE271" s="310" t="s">
        <v>384</v>
      </c>
      <c r="BF271" s="311"/>
      <c r="BG271" s="311"/>
      <c r="BH271" s="312"/>
      <c r="BI271" s="53"/>
      <c r="BJ271" s="21"/>
      <c r="BK271" s="22"/>
      <c r="BL271" s="59"/>
      <c r="BM271" s="60"/>
      <c r="BN271" s="23"/>
      <c r="BO271" s="6"/>
      <c r="BP271" s="6"/>
      <c r="BQ271" s="12"/>
    </row>
    <row r="272" spans="29:69" s="65" customFormat="1" ht="12" customHeight="1">
      <c r="AC272" s="75"/>
      <c r="AD272" s="75"/>
      <c r="AE272" s="75"/>
      <c r="AF272" s="75"/>
      <c r="AG272" s="75"/>
      <c r="AH272" s="75"/>
      <c r="AI272" s="82" t="s">
        <v>133</v>
      </c>
      <c r="AJ272" s="78" t="s">
        <v>322</v>
      </c>
      <c r="AK272" s="43">
        <f>IF(AY263="","",AY263)</f>
        <v>21</v>
      </c>
      <c r="AL272" s="34" t="str">
        <f t="shared" si="75"/>
        <v>-</v>
      </c>
      <c r="AM272" s="1">
        <f>IF(AW263="","",AW263)</f>
        <v>14</v>
      </c>
      <c r="AN272" s="317" t="str">
        <f>IF(AP269="","",AP269)</f>
        <v>-</v>
      </c>
      <c r="AO272" s="47">
        <f>IF(AY266="","",AY266)</f>
        <v>21</v>
      </c>
      <c r="AP272" s="34" t="str">
        <f t="shared" si="76"/>
        <v>-</v>
      </c>
      <c r="AQ272" s="1">
        <f>IF(AW266="","",AW266)</f>
        <v>13</v>
      </c>
      <c r="AR272" s="294">
        <f>IF(AT269="","",AT269)</f>
      </c>
      <c r="AS272" s="1">
        <f>IF(AY269="","",AY269)</f>
        <v>21</v>
      </c>
      <c r="AT272" s="34" t="str">
        <f t="shared" si="77"/>
        <v>-</v>
      </c>
      <c r="AU272" s="1">
        <f>IF(AW269="","",AW269)</f>
        <v>14</v>
      </c>
      <c r="AV272" s="294" t="str">
        <f>IF(AX269="","",AX269)</f>
        <v>-</v>
      </c>
      <c r="AW272" s="324"/>
      <c r="AX272" s="300"/>
      <c r="AY272" s="300"/>
      <c r="AZ272" s="301"/>
      <c r="BA272" s="33">
        <v>21</v>
      </c>
      <c r="BB272" s="34" t="str">
        <f t="shared" si="74"/>
        <v>-</v>
      </c>
      <c r="BC272" s="35">
        <v>17</v>
      </c>
      <c r="BD272" s="279"/>
      <c r="BE272" s="313"/>
      <c r="BF272" s="314"/>
      <c r="BG272" s="314"/>
      <c r="BH272" s="315"/>
      <c r="BI272" s="53"/>
      <c r="BJ272" s="10">
        <f>COUNTIF(AK271:BD273,"○")</f>
        <v>3</v>
      </c>
      <c r="BK272" s="11">
        <f>COUNTIF(AK271:BD273,"×")</f>
        <v>1</v>
      </c>
      <c r="BL272" s="54">
        <f>(IF((AK271&gt;AM271),1,0))+(IF((AK272&gt;AM272),1,0))+(IF((AK273&gt;AM273),1,0))+(IF((AO271&gt;AQ271),1,0))+(IF((AO272&gt;AQ272),1,0))+(IF((AO273&gt;AQ273),1,0))+(IF((AS271&gt;AU271),1,0))+(IF((AS272&gt;AU272),1,0))+(IF((AS273&gt;AU273),1,0))+(IF((AW271&gt;AY271),1,0))+(IF((AW272&gt;AY272),1,0))+(IF((AW273&gt;AY273),1,0))+(IF((BA271&gt;BC271),1,0))+(IF((BA272&gt;BC272),1,0))+(IF((BA273&gt;BC273),1,0))</f>
        <v>7</v>
      </c>
      <c r="BM272" s="55">
        <f>(IF((AK271&lt;AM271),1,0))+(IF((AK272&lt;AM272),1,0))+(IF((AK273&lt;AM273),1,0))+(IF((AO271&lt;AQ271),1,0))+(IF((AO272&lt;AQ272),1,0))+(IF((AO273&lt;AQ273),1,0))+(IF((AS271&lt;AU271),1,0))+(IF((AS272&lt;AU272),1,0))+(IF((AS273&lt;AU273),1,0))+(IF((AW271&lt;AY271),1,0))+(IF((AW272&lt;AY272),1,0))+(IF((AW273&lt;AY273),1,0))+(IF((BA271&lt;BC271),1,0))+(IF((BA272&lt;BC272),1,0))+(IF((BA273&lt;BC273),1,0))</f>
        <v>3</v>
      </c>
      <c r="BN272" s="56">
        <f>BL272-BM272</f>
        <v>4</v>
      </c>
      <c r="BO272" s="19">
        <f>SUM(AK271:AK273,AO271:AO273,AS271:AS273,AW271:AW273,BA271:BA273)</f>
        <v>196</v>
      </c>
      <c r="BP272" s="19">
        <f>SUM(AM271:AM273,AQ271:AQ273,AU271:AU273,AY271:AY273,BC271:BC273)</f>
        <v>174</v>
      </c>
      <c r="BQ272" s="20">
        <f>BO272-BP272</f>
        <v>22</v>
      </c>
    </row>
    <row r="273" spans="29:69" s="65" customFormat="1" ht="12" customHeight="1">
      <c r="AC273" s="75"/>
      <c r="AD273" s="75"/>
      <c r="AE273" s="75"/>
      <c r="AF273" s="75"/>
      <c r="AG273" s="75"/>
      <c r="AH273" s="75"/>
      <c r="AI273" s="81"/>
      <c r="AJ273" s="80" t="s">
        <v>116</v>
      </c>
      <c r="AK273" s="43">
        <f>IF(AY264="","",AY264)</f>
      </c>
      <c r="AL273" s="34">
        <f t="shared" si="75"/>
      </c>
      <c r="AM273" s="1">
        <f>IF(AW264="","",AW264)</f>
      </c>
      <c r="AN273" s="317" t="str">
        <f>IF(AP270="","",AP270)</f>
        <v>-</v>
      </c>
      <c r="AO273" s="47">
        <f>IF(AY267="","",AY267)</f>
        <v>15</v>
      </c>
      <c r="AP273" s="34" t="str">
        <f t="shared" si="76"/>
        <v>-</v>
      </c>
      <c r="AQ273" s="1">
        <f>IF(AW267="","",AW267)</f>
        <v>21</v>
      </c>
      <c r="AR273" s="294">
        <f>IF(AT270="","",AT270)</f>
      </c>
      <c r="AS273" s="1">
        <f>IF(AY270="","",AY270)</f>
      </c>
      <c r="AT273" s="34">
        <f t="shared" si="77"/>
      </c>
      <c r="AU273" s="1">
        <f>IF(AW270="","",AW270)</f>
      </c>
      <c r="AV273" s="294">
        <f>IF(AX270="","",AX270)</f>
      </c>
      <c r="AW273" s="324"/>
      <c r="AX273" s="300"/>
      <c r="AY273" s="300"/>
      <c r="AZ273" s="301"/>
      <c r="BA273" s="33">
        <v>21</v>
      </c>
      <c r="BB273" s="34" t="str">
        <f t="shared" si="74"/>
        <v>-</v>
      </c>
      <c r="BC273" s="35">
        <v>18</v>
      </c>
      <c r="BD273" s="331"/>
      <c r="BE273" s="220">
        <f>BJ272</f>
        <v>3</v>
      </c>
      <c r="BF273" s="221" t="s">
        <v>9</v>
      </c>
      <c r="BG273" s="221">
        <f>BK272</f>
        <v>1</v>
      </c>
      <c r="BH273" s="222" t="s">
        <v>6</v>
      </c>
      <c r="BI273" s="53"/>
      <c r="BJ273" s="24"/>
      <c r="BK273" s="25"/>
      <c r="BL273" s="61"/>
      <c r="BM273" s="62"/>
      <c r="BN273" s="29"/>
      <c r="BO273" s="27"/>
      <c r="BP273" s="27"/>
      <c r="BQ273" s="28"/>
    </row>
    <row r="274" spans="29:69" s="65" customFormat="1" ht="12" customHeight="1">
      <c r="AC274" s="75"/>
      <c r="AD274" s="75"/>
      <c r="AE274" s="75"/>
      <c r="AF274" s="75"/>
      <c r="AG274" s="75"/>
      <c r="AH274" s="75"/>
      <c r="AI274" s="79" t="s">
        <v>127</v>
      </c>
      <c r="AJ274" s="78" t="s">
        <v>292</v>
      </c>
      <c r="AK274" s="63">
        <f>IF(BC262="","",BC262)</f>
        <v>21</v>
      </c>
      <c r="AL274" s="46" t="str">
        <f t="shared" si="75"/>
        <v>-</v>
      </c>
      <c r="AM274" s="5">
        <f>IF(BA262="","",BA262)</f>
        <v>13</v>
      </c>
      <c r="AN274" s="316" t="str">
        <f>IF(BD262="","",IF(BD262="○","×",IF(BD262="×","○")))</f>
        <v>○</v>
      </c>
      <c r="AO274" s="49">
        <f>IF(BC265="","",BC265)</f>
        <v>21</v>
      </c>
      <c r="AP274" s="46" t="str">
        <f t="shared" si="76"/>
        <v>-</v>
      </c>
      <c r="AQ274" s="5">
        <f>IF(BA265="","",BA265)</f>
        <v>19</v>
      </c>
      <c r="AR274" s="293" t="str">
        <f>IF(BD265="","",IF(BD265="○","×",IF(BD265="×","○")))</f>
        <v>×</v>
      </c>
      <c r="AS274" s="5">
        <f>IF(BC268="","",BC268)</f>
        <v>16</v>
      </c>
      <c r="AT274" s="46" t="str">
        <f t="shared" si="77"/>
        <v>-</v>
      </c>
      <c r="AU274" s="5">
        <f>IF(BA268="","",BA268)</f>
        <v>21</v>
      </c>
      <c r="AV274" s="293" t="str">
        <f>IF(BD268="","",IF(BD268="○","×",IF(BD268="×","○")))</f>
        <v>×</v>
      </c>
      <c r="AW274" s="49">
        <f>IF(BC271="","",BC271)</f>
        <v>21</v>
      </c>
      <c r="AX274" s="46" t="str">
        <f>IF(AW274="","","-")</f>
        <v>-</v>
      </c>
      <c r="AY274" s="5">
        <f>IF(BA271="","",BA271)</f>
        <v>19</v>
      </c>
      <c r="AZ274" s="293" t="str">
        <f>IF(BD271="","",IF(BD271="○","×",IF(BD271="×","○")))</f>
        <v>×</v>
      </c>
      <c r="BA274" s="321"/>
      <c r="BB274" s="322"/>
      <c r="BC274" s="322"/>
      <c r="BD274" s="333"/>
      <c r="BE274" s="310" t="s">
        <v>385</v>
      </c>
      <c r="BF274" s="311"/>
      <c r="BG274" s="311"/>
      <c r="BH274" s="312"/>
      <c r="BI274" s="53"/>
      <c r="BJ274" s="10"/>
      <c r="BK274" s="11"/>
      <c r="BL274" s="54"/>
      <c r="BM274" s="55"/>
      <c r="BN274" s="13"/>
      <c r="BO274" s="19"/>
      <c r="BP274" s="19"/>
      <c r="BQ274" s="20"/>
    </row>
    <row r="275" spans="29:69" s="65" customFormat="1" ht="12" customHeight="1">
      <c r="AC275" s="109"/>
      <c r="AD275" s="108"/>
      <c r="AE275" s="75"/>
      <c r="AF275" s="75"/>
      <c r="AG275" s="75"/>
      <c r="AH275" s="75"/>
      <c r="AI275" s="79" t="s">
        <v>129</v>
      </c>
      <c r="AJ275" s="78" t="s">
        <v>312</v>
      </c>
      <c r="AK275" s="43">
        <f>IF(BC263="","",BC263)</f>
        <v>21</v>
      </c>
      <c r="AL275" s="34" t="str">
        <f t="shared" si="75"/>
        <v>-</v>
      </c>
      <c r="AM275" s="1">
        <f>IF(BA263="","",BA263)</f>
        <v>8</v>
      </c>
      <c r="AN275" s="317">
        <f>IF(AP266="","",AP266)</f>
      </c>
      <c r="AO275" s="47">
        <f>IF(BC266="","",BC266)</f>
        <v>13</v>
      </c>
      <c r="AP275" s="34" t="str">
        <f t="shared" si="76"/>
        <v>-</v>
      </c>
      <c r="AQ275" s="1">
        <f>IF(BA266="","",BA266)</f>
        <v>21</v>
      </c>
      <c r="AR275" s="294" t="str">
        <f>IF(AT272="","",AT272)</f>
        <v>-</v>
      </c>
      <c r="AS275" s="1">
        <f>IF(BC269="","",BC269)</f>
        <v>19</v>
      </c>
      <c r="AT275" s="34" t="str">
        <f t="shared" si="77"/>
        <v>-</v>
      </c>
      <c r="AU275" s="1">
        <f>IF(BA269="","",BA269)</f>
        <v>21</v>
      </c>
      <c r="AV275" s="294">
        <f>IF(AX272="","",AX272)</f>
      </c>
      <c r="AW275" s="47">
        <f>IF(BC272="","",BC272)</f>
        <v>17</v>
      </c>
      <c r="AX275" s="34" t="str">
        <f>IF(AW275="","","-")</f>
        <v>-</v>
      </c>
      <c r="AY275" s="1">
        <f>IF(BA272="","",BA272)</f>
        <v>21</v>
      </c>
      <c r="AZ275" s="294" t="str">
        <f>IF(BB272="","",BB272)</f>
        <v>-</v>
      </c>
      <c r="BA275" s="324"/>
      <c r="BB275" s="300"/>
      <c r="BC275" s="300"/>
      <c r="BD275" s="301"/>
      <c r="BE275" s="313"/>
      <c r="BF275" s="314"/>
      <c r="BG275" s="314"/>
      <c r="BH275" s="315"/>
      <c r="BI275" s="53"/>
      <c r="BJ275" s="10">
        <f>COUNTIF(AK274:BD276,"○")</f>
        <v>1</v>
      </c>
      <c r="BK275" s="11">
        <f>COUNTIF(AK274:BD276,"×")</f>
        <v>3</v>
      </c>
      <c r="BL275" s="54">
        <f>(IF((AK274&gt;AM274),1,0))+(IF((AK275&gt;AM275),1,0))+(IF((AK276&gt;AM276),1,0))+(IF((AO274&gt;AQ274),1,0))+(IF((AO275&gt;AQ275),1,0))+(IF((AO276&gt;AQ276),1,0))+(IF((AS274&gt;AU274),1,0))+(IF((AS275&gt;AU275),1,0))+(IF((AS276&gt;AU276),1,0))+(IF((AW274&gt;AY274),1,0))+(IF((AW275&gt;AY275),1,0))+(IF((AW276&gt;AY276),1,0))+(IF((BA274&gt;BC274),1,0))+(IF((BA275&gt;BC275),1,0))+(IF((BA276&gt;BC276),1,0))</f>
        <v>4</v>
      </c>
      <c r="BM275" s="55">
        <f>(IF((AK274&lt;AM274),1,0))+(IF((AK275&lt;AM275),1,0))+(IF((AK276&lt;AM276),1,0))+(IF((AO274&lt;AQ274),1,0))+(IF((AO275&lt;AQ275),1,0))+(IF((AO276&lt;AQ276),1,0))+(IF((AS274&lt;AU274),1,0))+(IF((AS275&lt;AU275),1,0))+(IF((AS276&lt;AU276),1,0))+(IF((AW274&lt;AY274),1,0))+(IF((AW275&lt;AY275),1,0))+(IF((AW276&lt;AY276),1,0))+(IF((BA274&lt;BC274),1,0))+(IF((BA275&lt;BC275),1,0))+(IF((BA276&lt;BC276),1,0))</f>
        <v>6</v>
      </c>
      <c r="BN275" s="56">
        <f>BL275-BM275</f>
        <v>-2</v>
      </c>
      <c r="BO275" s="19">
        <f>SUM(AK274:AK276,AO274:AO276,AS274:AS276,AW274:AW276,BA274:BA276)</f>
        <v>188</v>
      </c>
      <c r="BP275" s="19">
        <f>SUM(AM274:AM276,AQ274:AQ276,AU274:AU276,AY274:AY276,BC274:BC276)</f>
        <v>187</v>
      </c>
      <c r="BQ275" s="20">
        <f>BO275-BP275</f>
        <v>1</v>
      </c>
    </row>
    <row r="276" spans="29:69" s="65" customFormat="1" ht="12" customHeight="1" thickBot="1">
      <c r="AC276" s="75"/>
      <c r="AD276" s="75"/>
      <c r="AE276" s="75"/>
      <c r="AF276" s="75"/>
      <c r="AG276" s="75"/>
      <c r="AH276" s="75"/>
      <c r="AI276" s="77"/>
      <c r="AJ276" s="76" t="s">
        <v>95</v>
      </c>
      <c r="AK276" s="50">
        <f>IF(BC264="","",BC264)</f>
      </c>
      <c r="AL276" s="51">
        <f t="shared" si="75"/>
      </c>
      <c r="AM276" s="2">
        <f>IF(BA264="","",BA264)</f>
      </c>
      <c r="AN276" s="357">
        <f>IF(AP267="","",AP267)</f>
      </c>
      <c r="AO276" s="52">
        <f>IF(BC267="","",BC267)</f>
        <v>21</v>
      </c>
      <c r="AP276" s="51" t="str">
        <f t="shared" si="76"/>
        <v>-</v>
      </c>
      <c r="AQ276" s="2">
        <f>IF(BA267="","",BA267)</f>
        <v>23</v>
      </c>
      <c r="AR276" s="332">
        <f>IF(AT273="","",AT273)</f>
      </c>
      <c r="AS276" s="2">
        <f>IF(BC270="","",BC270)</f>
      </c>
      <c r="AT276" s="51">
        <f t="shared" si="77"/>
      </c>
      <c r="AU276" s="2">
        <f>IF(BA270="","",BA270)</f>
      </c>
      <c r="AV276" s="332">
        <f>IF(AX273="","",AX273)</f>
      </c>
      <c r="AW276" s="52">
        <f>IF(BC273="","",BC273)</f>
        <v>18</v>
      </c>
      <c r="AX276" s="51" t="str">
        <f>IF(AW276="","","-")</f>
        <v>-</v>
      </c>
      <c r="AY276" s="2">
        <f>IF(BA273="","",BA273)</f>
        <v>21</v>
      </c>
      <c r="AZ276" s="332" t="str">
        <f>IF(BB273="","",BB273)</f>
        <v>-</v>
      </c>
      <c r="BA276" s="326"/>
      <c r="BB276" s="327"/>
      <c r="BC276" s="327"/>
      <c r="BD276" s="338"/>
      <c r="BE276" s="30">
        <f>BJ275</f>
        <v>1</v>
      </c>
      <c r="BF276" s="31" t="s">
        <v>9</v>
      </c>
      <c r="BG276" s="31">
        <f>BK275</f>
        <v>3</v>
      </c>
      <c r="BH276" s="32" t="s">
        <v>6</v>
      </c>
      <c r="BI276" s="53"/>
      <c r="BJ276" s="24"/>
      <c r="BK276" s="25"/>
      <c r="BL276" s="61"/>
      <c r="BM276" s="62"/>
      <c r="BN276" s="29"/>
      <c r="BO276" s="27"/>
      <c r="BP276" s="27"/>
      <c r="BQ276" s="28"/>
    </row>
    <row r="277" spans="26:60" s="65" customFormat="1" ht="13.5" customHeight="1">
      <c r="Z277" s="75"/>
      <c r="AA277" s="75"/>
      <c r="AB277" s="75"/>
      <c r="AC277" s="75"/>
      <c r="AD277" s="75"/>
      <c r="AE277" s="75"/>
      <c r="AF277" s="75"/>
      <c r="AG277" s="75"/>
      <c r="AH277" s="75"/>
      <c r="AN277" s="111"/>
      <c r="AO277" s="110"/>
      <c r="AP277" s="69"/>
      <c r="AQ277" s="69"/>
      <c r="AR277" s="69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</row>
    <row r="278" spans="1:61" s="65" customFormat="1" ht="13.5" customHeight="1" thickBot="1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39"/>
      <c r="AJ278" s="139"/>
      <c r="AK278" s="139"/>
      <c r="AL278" s="139"/>
      <c r="AM278" s="139"/>
      <c r="AN278" s="141"/>
      <c r="AO278" s="142"/>
      <c r="AP278" s="143"/>
      <c r="AQ278" s="143"/>
      <c r="AR278" s="143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</row>
    <row r="279" spans="26:60" s="65" customFormat="1" ht="13.5" customHeight="1" thickBot="1">
      <c r="Z279" s="120"/>
      <c r="AA279" s="120"/>
      <c r="AB279" s="120"/>
      <c r="AC279" s="120"/>
      <c r="AD279" s="120"/>
      <c r="AE279" s="120"/>
      <c r="AF279" s="120"/>
      <c r="AG279" s="120"/>
      <c r="AH279" s="120"/>
      <c r="AN279" s="111"/>
      <c r="AO279" s="110"/>
      <c r="AP279" s="121"/>
      <c r="AQ279" s="121"/>
      <c r="AR279" s="121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</row>
    <row r="280" spans="5:65" s="65" customFormat="1" ht="12" customHeight="1"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AC280" s="86"/>
      <c r="AD280" s="86"/>
      <c r="AE280" s="68"/>
      <c r="AF280" s="68"/>
      <c r="AG280" s="68"/>
      <c r="AH280" s="68"/>
      <c r="AI280" s="255" t="s">
        <v>76</v>
      </c>
      <c r="AJ280" s="256"/>
      <c r="AK280" s="259" t="str">
        <f>AI282</f>
        <v>白川結子</v>
      </c>
      <c r="AL280" s="233"/>
      <c r="AM280" s="233"/>
      <c r="AN280" s="234"/>
      <c r="AO280" s="232" t="str">
        <f>AI285</f>
        <v>丹　昌子</v>
      </c>
      <c r="AP280" s="233"/>
      <c r="AQ280" s="233"/>
      <c r="AR280" s="234"/>
      <c r="AS280" s="232" t="str">
        <f>AI288</f>
        <v>宮本しのぶ</v>
      </c>
      <c r="AT280" s="233"/>
      <c r="AU280" s="233"/>
      <c r="AV280" s="234"/>
      <c r="AW280" s="232" t="str">
        <f>AI291</f>
        <v>大西加代子</v>
      </c>
      <c r="AX280" s="233"/>
      <c r="AY280" s="233"/>
      <c r="AZ280" s="260"/>
      <c r="BA280" s="230" t="s">
        <v>0</v>
      </c>
      <c r="BB280" s="261"/>
      <c r="BC280" s="261"/>
      <c r="BD280" s="231"/>
      <c r="BE280" s="9"/>
      <c r="BF280" s="305" t="s">
        <v>2</v>
      </c>
      <c r="BG280" s="307"/>
      <c r="BH280" s="305" t="s">
        <v>3</v>
      </c>
      <c r="BI280" s="306"/>
      <c r="BJ280" s="307"/>
      <c r="BK280" s="305" t="s">
        <v>4</v>
      </c>
      <c r="BL280" s="306"/>
      <c r="BM280" s="307"/>
    </row>
    <row r="281" spans="3:65" s="65" customFormat="1" ht="12" customHeight="1" thickBot="1">
      <c r="C281" s="288" t="s">
        <v>85</v>
      </c>
      <c r="D281" s="288"/>
      <c r="E281" s="288"/>
      <c r="F281" s="288"/>
      <c r="G281" s="288"/>
      <c r="H281" s="288"/>
      <c r="I281" s="288"/>
      <c r="J281" s="288"/>
      <c r="K281" s="288"/>
      <c r="L281" s="288"/>
      <c r="M281" s="288"/>
      <c r="N281" s="288"/>
      <c r="O281" s="288"/>
      <c r="P281" s="288"/>
      <c r="Q281" s="288"/>
      <c r="R281" s="288"/>
      <c r="S281" s="288"/>
      <c r="T281" s="288"/>
      <c r="U281" s="288"/>
      <c r="V281" s="288"/>
      <c r="W281" s="288"/>
      <c r="X281" s="288"/>
      <c r="Y281" s="288"/>
      <c r="Z281" s="288"/>
      <c r="AA281" s="288"/>
      <c r="AB281" s="288"/>
      <c r="AC281" s="288"/>
      <c r="AD281" s="288"/>
      <c r="AE281" s="120"/>
      <c r="AF281" s="120"/>
      <c r="AG281" s="120"/>
      <c r="AH281" s="120"/>
      <c r="AI281" s="257"/>
      <c r="AJ281" s="258"/>
      <c r="AK281" s="265" t="str">
        <f>AI283</f>
        <v>鎌倉奈緒美</v>
      </c>
      <c r="AL281" s="236"/>
      <c r="AM281" s="236"/>
      <c r="AN281" s="237"/>
      <c r="AO281" s="235" t="str">
        <f>AI286</f>
        <v>田邊文子</v>
      </c>
      <c r="AP281" s="236"/>
      <c r="AQ281" s="236"/>
      <c r="AR281" s="237"/>
      <c r="AS281" s="235" t="str">
        <f>AI289</f>
        <v>川原ひろみ</v>
      </c>
      <c r="AT281" s="236"/>
      <c r="AU281" s="236"/>
      <c r="AV281" s="237"/>
      <c r="AW281" s="235" t="str">
        <f>AI292</f>
        <v>大谷　瞳</v>
      </c>
      <c r="AX281" s="236"/>
      <c r="AY281" s="236"/>
      <c r="AZ281" s="238"/>
      <c r="BA281" s="239" t="s">
        <v>1</v>
      </c>
      <c r="BB281" s="240"/>
      <c r="BC281" s="240"/>
      <c r="BD281" s="241"/>
      <c r="BE281" s="9"/>
      <c r="BF281" s="7" t="s">
        <v>5</v>
      </c>
      <c r="BG281" s="3" t="s">
        <v>6</v>
      </c>
      <c r="BH281" s="7" t="s">
        <v>40</v>
      </c>
      <c r="BI281" s="3" t="s">
        <v>7</v>
      </c>
      <c r="BJ281" s="4" t="s">
        <v>8</v>
      </c>
      <c r="BK281" s="3" t="s">
        <v>40</v>
      </c>
      <c r="BL281" s="3" t="s">
        <v>7</v>
      </c>
      <c r="BM281" s="4" t="s">
        <v>8</v>
      </c>
    </row>
    <row r="282" spans="3:65" s="65" customFormat="1" ht="12" customHeight="1">
      <c r="C282" s="288"/>
      <c r="D282" s="288"/>
      <c r="E282" s="288"/>
      <c r="F282" s="288"/>
      <c r="G282" s="288"/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/>
      <c r="Z282" s="288"/>
      <c r="AA282" s="288"/>
      <c r="AB282" s="288"/>
      <c r="AC282" s="288"/>
      <c r="AD282" s="288"/>
      <c r="AE282" s="120"/>
      <c r="AF282" s="120"/>
      <c r="AG282" s="120"/>
      <c r="AH282" s="120"/>
      <c r="AI282" s="107" t="s">
        <v>150</v>
      </c>
      <c r="AJ282" s="106" t="s">
        <v>314</v>
      </c>
      <c r="AK282" s="296"/>
      <c r="AL282" s="297"/>
      <c r="AM282" s="297"/>
      <c r="AN282" s="298"/>
      <c r="AO282" s="33">
        <v>21</v>
      </c>
      <c r="AP282" s="34" t="str">
        <f>IF(AO282="","","-")</f>
        <v>-</v>
      </c>
      <c r="AQ282" s="35">
        <v>18</v>
      </c>
      <c r="AR282" s="318" t="str">
        <f>IF(AO282&lt;&gt;"",IF(AO282&gt;AQ282,IF(AO283&gt;AQ283,"○",IF(AO284&gt;AQ284,"○","×")),IF(AO283&gt;AQ283,IF(AO284&gt;AQ284,"○","×"),"×")),"")</f>
        <v>○</v>
      </c>
      <c r="AS282" s="33">
        <v>21</v>
      </c>
      <c r="AT282" s="36" t="str">
        <f aca="true" t="shared" si="78" ref="AT282:AT287">IF(AS282="","","-")</f>
        <v>-</v>
      </c>
      <c r="AU282" s="37">
        <v>14</v>
      </c>
      <c r="AV282" s="318" t="str">
        <f>IF(AS282&lt;&gt;"",IF(AS282&gt;AU282,IF(AS283&gt;AU283,"○",IF(AS284&gt;AU284,"○","×")),IF(AS283&gt;AU283,IF(AS284&gt;AU284,"○","×"),"×")),"")</f>
        <v>×</v>
      </c>
      <c r="AW282" s="38">
        <v>21</v>
      </c>
      <c r="AX282" s="36" t="str">
        <f aca="true" t="shared" si="79" ref="AX282:AX290">IF(AW282="","","-")</f>
        <v>-</v>
      </c>
      <c r="AY282" s="35">
        <v>14</v>
      </c>
      <c r="AZ282" s="278" t="str">
        <f>IF(AW282&lt;&gt;"",IF(AW282&gt;AY282,IF(AW283&gt;AY283,"○",IF(AW284&gt;AY284,"○","×")),IF(AW283&gt;AY283,IF(AW284&gt;AY284,"○","×"),"×")),"")</f>
        <v>○</v>
      </c>
      <c r="BA282" s="280" t="s">
        <v>384</v>
      </c>
      <c r="BB282" s="281"/>
      <c r="BC282" s="281"/>
      <c r="BD282" s="282"/>
      <c r="BE282" s="9"/>
      <c r="BF282" s="18"/>
      <c r="BG282" s="19"/>
      <c r="BH282" s="8"/>
      <c r="BI282" s="6"/>
      <c r="BJ282" s="12"/>
      <c r="BK282" s="19"/>
      <c r="BL282" s="19"/>
      <c r="BM282" s="20"/>
    </row>
    <row r="283" spans="3:65" s="65" customFormat="1" ht="12" customHeight="1">
      <c r="C283" s="288"/>
      <c r="D283" s="288"/>
      <c r="E283" s="288"/>
      <c r="F283" s="288"/>
      <c r="G283" s="288"/>
      <c r="H283" s="288"/>
      <c r="I283" s="288"/>
      <c r="J283" s="288"/>
      <c r="K283" s="288"/>
      <c r="L283" s="288"/>
      <c r="M283" s="288"/>
      <c r="N283" s="288"/>
      <c r="O283" s="288"/>
      <c r="P283" s="288"/>
      <c r="Q283" s="288"/>
      <c r="R283" s="288"/>
      <c r="S283" s="288"/>
      <c r="T283" s="288"/>
      <c r="U283" s="288"/>
      <c r="V283" s="288"/>
      <c r="W283" s="288"/>
      <c r="X283" s="288"/>
      <c r="Y283" s="288"/>
      <c r="Z283" s="288"/>
      <c r="AA283" s="288"/>
      <c r="AB283" s="288"/>
      <c r="AC283" s="288"/>
      <c r="AD283" s="288"/>
      <c r="AE283" s="120"/>
      <c r="AF283" s="120"/>
      <c r="AG283" s="120"/>
      <c r="AH283" s="120"/>
      <c r="AI283" s="99" t="s">
        <v>153</v>
      </c>
      <c r="AJ283" s="105" t="s">
        <v>304</v>
      </c>
      <c r="AK283" s="299"/>
      <c r="AL283" s="300"/>
      <c r="AM283" s="300"/>
      <c r="AN283" s="301"/>
      <c r="AO283" s="33">
        <v>21</v>
      </c>
      <c r="AP283" s="34" t="str">
        <f>IF(AO283="","","-")</f>
        <v>-</v>
      </c>
      <c r="AQ283" s="39">
        <v>18</v>
      </c>
      <c r="AR283" s="319"/>
      <c r="AS283" s="33">
        <v>19</v>
      </c>
      <c r="AT283" s="34" t="str">
        <f t="shared" si="78"/>
        <v>-</v>
      </c>
      <c r="AU283" s="35">
        <v>21</v>
      </c>
      <c r="AV283" s="319"/>
      <c r="AW283" s="33">
        <v>21</v>
      </c>
      <c r="AX283" s="34" t="str">
        <f t="shared" si="79"/>
        <v>-</v>
      </c>
      <c r="AY283" s="35">
        <v>7</v>
      </c>
      <c r="AZ283" s="279"/>
      <c r="BA283" s="283"/>
      <c r="BB283" s="284"/>
      <c r="BC283" s="284"/>
      <c r="BD283" s="285"/>
      <c r="BE283" s="9"/>
      <c r="BF283" s="18">
        <f>COUNTIF(AK282:AZ284,"○")</f>
        <v>2</v>
      </c>
      <c r="BG283" s="19">
        <f>COUNTIF(AK282:AZ284,"×")</f>
        <v>1</v>
      </c>
      <c r="BH283" s="14">
        <f>(IF((AK282&gt;AM282),1,0))+(IF((AK283&gt;AM283),1,0))+(IF((AK284&gt;AM284),1,0))+(IF((AO282&gt;AQ282),1,0))+(IF((AO283&gt;AQ283),1,0))+(IF((AO284&gt;AQ284),1,0))+(IF((AS282&gt;AU282),1,0))+(IF((AS283&gt;AU283),1,0))+(IF((AS284&gt;AU284),1,0))+(IF((AW282&gt;AY282),1,0))+(IF((AW283&gt;AY283),1,0))+(IF((AW284&gt;AY284),1,0))</f>
        <v>5</v>
      </c>
      <c r="BI283" s="15">
        <f>(IF((AK282&lt;AM282),1,0))+(IF((AK283&lt;AM283),1,0))+(IF((AK284&lt;AM284),1,0))+(IF((AO282&lt;AQ282),1,0))+(IF((AO283&lt;AQ283),1,0))+(IF((AO284&lt;AQ284),1,0))+(IF((AS282&lt;AU282),1,0))+(IF((AS283&lt;AU283),1,0))+(IF((AS284&lt;AU284),1,0))+(IF((AW282&lt;AY282),1,0))+(IF((AW283&lt;AY283),1,0))+(IF((AW284&lt;AY284),1,0))</f>
        <v>2</v>
      </c>
      <c r="BJ283" s="16">
        <f>BH283-BI283</f>
        <v>3</v>
      </c>
      <c r="BK283" s="19">
        <f>SUM(AK282:AK284,AO282:AO284,AS282:AS284,AW282:AW284)</f>
        <v>139</v>
      </c>
      <c r="BL283" s="19">
        <f>SUM(AM282:AM284,AQ282:AQ284,AU282:AU284,AY282:AY284)</f>
        <v>113</v>
      </c>
      <c r="BM283" s="20">
        <f>BK283-BL283</f>
        <v>26</v>
      </c>
    </row>
    <row r="284" spans="29:65" s="65" customFormat="1" ht="12" customHeight="1">
      <c r="AC284" s="120"/>
      <c r="AD284" s="120"/>
      <c r="AE284" s="120"/>
      <c r="AF284" s="120"/>
      <c r="AG284" s="120"/>
      <c r="AH284" s="120"/>
      <c r="AI284" s="99"/>
      <c r="AJ284" s="104" t="s">
        <v>151</v>
      </c>
      <c r="AK284" s="302"/>
      <c r="AL284" s="303"/>
      <c r="AM284" s="303"/>
      <c r="AN284" s="304"/>
      <c r="AO284" s="40"/>
      <c r="AP284" s="34">
        <f>IF(AO284="","","-")</f>
      </c>
      <c r="AQ284" s="41"/>
      <c r="AR284" s="320"/>
      <c r="AS284" s="40">
        <v>15</v>
      </c>
      <c r="AT284" s="42" t="str">
        <f t="shared" si="78"/>
        <v>-</v>
      </c>
      <c r="AU284" s="41">
        <v>21</v>
      </c>
      <c r="AV284" s="319"/>
      <c r="AW284" s="40"/>
      <c r="AX284" s="42">
        <f t="shared" si="79"/>
      </c>
      <c r="AY284" s="41"/>
      <c r="AZ284" s="279"/>
      <c r="BA284" s="220">
        <f>BF283</f>
        <v>2</v>
      </c>
      <c r="BB284" s="221" t="s">
        <v>9</v>
      </c>
      <c r="BC284" s="221">
        <f>BG283</f>
        <v>1</v>
      </c>
      <c r="BD284" s="222" t="s">
        <v>6</v>
      </c>
      <c r="BE284" s="9"/>
      <c r="BF284" s="18"/>
      <c r="BG284" s="19"/>
      <c r="BH284" s="18"/>
      <c r="BI284" s="19"/>
      <c r="BJ284" s="20"/>
      <c r="BK284" s="19"/>
      <c r="BL284" s="19"/>
      <c r="BM284" s="20"/>
    </row>
    <row r="285" spans="3:65" s="65" customFormat="1" ht="12" customHeight="1"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27" t="s">
        <v>373</v>
      </c>
      <c r="N285" s="68"/>
      <c r="O285" s="94"/>
      <c r="P285" s="94"/>
      <c r="Q285" s="94"/>
      <c r="R285" s="128"/>
      <c r="S285" s="128"/>
      <c r="T285" s="128"/>
      <c r="U285" s="128"/>
      <c r="V285" s="128"/>
      <c r="W285" s="91"/>
      <c r="X285" s="94"/>
      <c r="Y285" s="94"/>
      <c r="Z285" s="94"/>
      <c r="AA285" s="94"/>
      <c r="AB285" s="180"/>
      <c r="AC285" s="180"/>
      <c r="AD285" s="180"/>
      <c r="AE285" s="120"/>
      <c r="AF285" s="120"/>
      <c r="AG285" s="120"/>
      <c r="AH285" s="120"/>
      <c r="AI285" s="103" t="s">
        <v>160</v>
      </c>
      <c r="AJ285" s="100" t="s">
        <v>51</v>
      </c>
      <c r="AK285" s="43">
        <f>IF(AQ282="","",AQ282)</f>
        <v>18</v>
      </c>
      <c r="AL285" s="34" t="str">
        <f aca="true" t="shared" si="80" ref="AL285:AL293">IF(AK285="","","-")</f>
        <v>-</v>
      </c>
      <c r="AM285" s="1">
        <f>IF(AO282="","",AO282)</f>
        <v>21</v>
      </c>
      <c r="AN285" s="293" t="str">
        <f>IF(AR282="","",IF(AR282="○","×",IF(AR282="×","○")))</f>
        <v>×</v>
      </c>
      <c r="AO285" s="321"/>
      <c r="AP285" s="322"/>
      <c r="AQ285" s="322"/>
      <c r="AR285" s="333"/>
      <c r="AS285" s="33">
        <v>21</v>
      </c>
      <c r="AT285" s="34" t="str">
        <f t="shared" si="78"/>
        <v>-</v>
      </c>
      <c r="AU285" s="35">
        <v>14</v>
      </c>
      <c r="AV285" s="329" t="str">
        <f>IF(AS285&lt;&gt;"",IF(AS285&gt;AU285,IF(AS286&gt;AU286,"○",IF(AS287&gt;AU287,"○","×")),IF(AS286&gt;AU286,IF(AS287&gt;AU287,"○","×"),"×")),"")</f>
        <v>×</v>
      </c>
      <c r="AW285" s="33">
        <v>21</v>
      </c>
      <c r="AX285" s="34" t="str">
        <f t="shared" si="79"/>
        <v>-</v>
      </c>
      <c r="AY285" s="35">
        <v>15</v>
      </c>
      <c r="AZ285" s="330" t="str">
        <f>IF(AW285&lt;&gt;"",IF(AW285&gt;AY285,IF(AW286&gt;AY286,"○",IF(AW287&gt;AY287,"○","×")),IF(AW286&gt;AY286,IF(AW287&gt;AY287,"○","×"),"×")),"")</f>
        <v>○</v>
      </c>
      <c r="BA285" s="335" t="s">
        <v>387</v>
      </c>
      <c r="BB285" s="336"/>
      <c r="BC285" s="336"/>
      <c r="BD285" s="337"/>
      <c r="BE285" s="9"/>
      <c r="BF285" s="8"/>
      <c r="BG285" s="6"/>
      <c r="BH285" s="8"/>
      <c r="BI285" s="6"/>
      <c r="BJ285" s="12"/>
      <c r="BK285" s="6"/>
      <c r="BL285" s="6"/>
      <c r="BM285" s="12"/>
    </row>
    <row r="286" spans="3:65" s="65" customFormat="1" ht="12" customHeight="1"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289" t="str">
        <f>AI288</f>
        <v>宮本しのぶ</v>
      </c>
      <c r="N286" s="290"/>
      <c r="O286" s="290"/>
      <c r="P286" s="290"/>
      <c r="Q286" s="290"/>
      <c r="R286" s="290"/>
      <c r="S286" s="290"/>
      <c r="T286" s="291" t="str">
        <f>AJ288</f>
        <v>WACWAC</v>
      </c>
      <c r="U286" s="290"/>
      <c r="V286" s="290"/>
      <c r="W286" s="290"/>
      <c r="X286" s="290"/>
      <c r="Y286" s="290"/>
      <c r="Z286" s="290"/>
      <c r="AA286" s="292"/>
      <c r="AB286" s="180"/>
      <c r="AC286" s="180"/>
      <c r="AD286" s="180"/>
      <c r="AE286" s="120"/>
      <c r="AF286" s="120"/>
      <c r="AG286" s="120"/>
      <c r="AH286" s="120"/>
      <c r="AI286" s="99" t="s">
        <v>162</v>
      </c>
      <c r="AJ286" s="98" t="s">
        <v>51</v>
      </c>
      <c r="AK286" s="43">
        <f>IF(AQ283="","",AQ283)</f>
        <v>18</v>
      </c>
      <c r="AL286" s="34" t="str">
        <f t="shared" si="80"/>
        <v>-</v>
      </c>
      <c r="AM286" s="1">
        <f>IF(AO283="","",AO283)</f>
        <v>21</v>
      </c>
      <c r="AN286" s="294" t="str">
        <f>IF(AP283="","",AP283)</f>
        <v>-</v>
      </c>
      <c r="AO286" s="324"/>
      <c r="AP286" s="300"/>
      <c r="AQ286" s="300"/>
      <c r="AR286" s="301"/>
      <c r="AS286" s="33">
        <v>11</v>
      </c>
      <c r="AT286" s="34" t="str">
        <f t="shared" si="78"/>
        <v>-</v>
      </c>
      <c r="AU286" s="35">
        <v>21</v>
      </c>
      <c r="AV286" s="319"/>
      <c r="AW286" s="33">
        <v>21</v>
      </c>
      <c r="AX286" s="34" t="str">
        <f t="shared" si="79"/>
        <v>-</v>
      </c>
      <c r="AY286" s="35">
        <v>19</v>
      </c>
      <c r="AZ286" s="279"/>
      <c r="BA286" s="283"/>
      <c r="BB286" s="284"/>
      <c r="BC286" s="284"/>
      <c r="BD286" s="285"/>
      <c r="BE286" s="9"/>
      <c r="BF286" s="18">
        <f>COUNTIF(AK285:AZ287,"○")</f>
        <v>1</v>
      </c>
      <c r="BG286" s="19">
        <f>COUNTIF(AK285:AZ287,"×")</f>
        <v>2</v>
      </c>
      <c r="BH286" s="14">
        <f>(IF((AK285&gt;AM285),1,0))+(IF((AK286&gt;AM286),1,0))+(IF((AK287&gt;AM287),1,0))+(IF((AO285&gt;AQ285),1,0))+(IF((AO286&gt;AQ286),1,0))+(IF((AO287&gt;AQ287),1,0))+(IF((AS285&gt;AU285),1,0))+(IF((AS286&gt;AU286),1,0))+(IF((AS287&gt;AU287),1,0))+(IF((AW285&gt;AY285),1,0))+(IF((AW286&gt;AY286),1,0))+(IF((AW287&gt;AY287),1,0))</f>
        <v>3</v>
      </c>
      <c r="BI286" s="15">
        <f>(IF((AK285&lt;AM285),1,0))+(IF((AK286&lt;AM286),1,0))+(IF((AK287&lt;AM287),1,0))+(IF((AO285&lt;AQ285),1,0))+(IF((AO286&lt;AQ286),1,0))+(IF((AO287&lt;AQ287),1,0))+(IF((AS285&lt;AU285),1,0))+(IF((AS286&lt;AU286),1,0))+(IF((AS287&lt;AU287),1,0))+(IF((AW285&lt;AY285),1,0))+(IF((AW286&lt;AY286),1,0))+(IF((AW287&lt;AY287),1,0))</f>
        <v>4</v>
      </c>
      <c r="BJ286" s="16">
        <f>BH286-BI286</f>
        <v>-1</v>
      </c>
      <c r="BK286" s="19">
        <f>SUM(AK285:AK287,AO285:AO287,AS285:AS287,AW285:AW287)</f>
        <v>120</v>
      </c>
      <c r="BL286" s="19">
        <f>SUM(AM285:AM287,AQ285:AQ287,AU285:AU287,AY285:AY287)</f>
        <v>132</v>
      </c>
      <c r="BM286" s="20">
        <f>BK286-BL286</f>
        <v>-12</v>
      </c>
    </row>
    <row r="287" spans="3:65" s="65" customFormat="1" ht="12" customHeight="1"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269" t="str">
        <f>AI289</f>
        <v>川原ひろみ</v>
      </c>
      <c r="N287" s="270"/>
      <c r="O287" s="270"/>
      <c r="P287" s="270"/>
      <c r="Q287" s="270"/>
      <c r="R287" s="270"/>
      <c r="S287" s="270"/>
      <c r="T287" s="271" t="str">
        <f>AJ289</f>
        <v>大生院Mix</v>
      </c>
      <c r="U287" s="271"/>
      <c r="V287" s="271"/>
      <c r="W287" s="271"/>
      <c r="X287" s="271"/>
      <c r="Y287" s="271"/>
      <c r="Z287" s="271"/>
      <c r="AA287" s="272"/>
      <c r="AB287" s="180"/>
      <c r="AC287" s="180"/>
      <c r="AD287" s="180"/>
      <c r="AE287" s="120"/>
      <c r="AF287" s="120"/>
      <c r="AG287" s="120"/>
      <c r="AH287" s="120"/>
      <c r="AI287" s="102"/>
      <c r="AJ287" s="101" t="s">
        <v>319</v>
      </c>
      <c r="AK287" s="44">
        <f>IF(AQ284="","",AQ284)</f>
      </c>
      <c r="AL287" s="34">
        <f t="shared" si="80"/>
      </c>
      <c r="AM287" s="45">
        <f>IF(AO284="","",AO284)</f>
      </c>
      <c r="AN287" s="295">
        <f>IF(AP284="","",AP284)</f>
      </c>
      <c r="AO287" s="334"/>
      <c r="AP287" s="303"/>
      <c r="AQ287" s="303"/>
      <c r="AR287" s="304"/>
      <c r="AS287" s="40">
        <v>10</v>
      </c>
      <c r="AT287" s="34" t="str">
        <f t="shared" si="78"/>
        <v>-</v>
      </c>
      <c r="AU287" s="41">
        <v>21</v>
      </c>
      <c r="AV287" s="320"/>
      <c r="AW287" s="40"/>
      <c r="AX287" s="42">
        <f t="shared" si="79"/>
      </c>
      <c r="AY287" s="41"/>
      <c r="AZ287" s="331"/>
      <c r="BA287" s="220">
        <f>BF286</f>
        <v>1</v>
      </c>
      <c r="BB287" s="221" t="s">
        <v>9</v>
      </c>
      <c r="BC287" s="221">
        <f>BG286</f>
        <v>2</v>
      </c>
      <c r="BD287" s="222" t="s">
        <v>6</v>
      </c>
      <c r="BE287" s="9"/>
      <c r="BF287" s="26"/>
      <c r="BG287" s="27"/>
      <c r="BH287" s="26"/>
      <c r="BI287" s="27"/>
      <c r="BJ287" s="28"/>
      <c r="BK287" s="27"/>
      <c r="BL287" s="27"/>
      <c r="BM287" s="28"/>
    </row>
    <row r="288" spans="13:65" s="65" customFormat="1" ht="12" customHeight="1">
      <c r="M288" s="273" t="s">
        <v>374</v>
      </c>
      <c r="N288" s="273"/>
      <c r="O288" s="273"/>
      <c r="P288" s="273"/>
      <c r="Q288" s="273"/>
      <c r="R288" s="273"/>
      <c r="S288" s="273"/>
      <c r="T288" s="273"/>
      <c r="U288" s="273"/>
      <c r="V288" s="273"/>
      <c r="W288" s="273"/>
      <c r="X288" s="273"/>
      <c r="Y288" s="273"/>
      <c r="Z288" s="273"/>
      <c r="AA288" s="273"/>
      <c r="AC288" s="120"/>
      <c r="AD288" s="120"/>
      <c r="AE288" s="120"/>
      <c r="AF288" s="120"/>
      <c r="AG288" s="120"/>
      <c r="AH288" s="120"/>
      <c r="AI288" s="103" t="s">
        <v>155</v>
      </c>
      <c r="AJ288" s="100" t="s">
        <v>307</v>
      </c>
      <c r="AK288" s="43">
        <f>IF(AU282="","",AU282)</f>
        <v>14</v>
      </c>
      <c r="AL288" s="46" t="str">
        <f t="shared" si="80"/>
        <v>-</v>
      </c>
      <c r="AM288" s="1">
        <f>IF(AS282="","",AS282)</f>
        <v>21</v>
      </c>
      <c r="AN288" s="293" t="str">
        <f>IF(AV282="","",IF(AV282="○","×",IF(AV282="×","○")))</f>
        <v>○</v>
      </c>
      <c r="AO288" s="47">
        <f>IF(AU285="","",AU285)</f>
        <v>14</v>
      </c>
      <c r="AP288" s="34" t="str">
        <f aca="true" t="shared" si="81" ref="AP288:AP293">IF(AO288="","","-")</f>
        <v>-</v>
      </c>
      <c r="AQ288" s="1">
        <f>IF(AS285="","",AS285)</f>
        <v>21</v>
      </c>
      <c r="AR288" s="293" t="str">
        <f>IF(AV285="","",IF(AV285="○","×",IF(AV285="×","○")))</f>
        <v>○</v>
      </c>
      <c r="AS288" s="321"/>
      <c r="AT288" s="322"/>
      <c r="AU288" s="322"/>
      <c r="AV288" s="333"/>
      <c r="AW288" s="33">
        <v>22</v>
      </c>
      <c r="AX288" s="34" t="str">
        <f t="shared" si="79"/>
        <v>-</v>
      </c>
      <c r="AY288" s="35">
        <v>20</v>
      </c>
      <c r="AZ288" s="279" t="str">
        <f>IF(AW288&lt;&gt;"",IF(AW288&gt;AY288,IF(AW289&gt;AY289,"○",IF(AW290&gt;AY290,"○","×")),IF(AW289&gt;AY289,IF(AW290&gt;AY290,"○","×"),"×")),"")</f>
        <v>○</v>
      </c>
      <c r="BA288" s="335" t="s">
        <v>386</v>
      </c>
      <c r="BB288" s="336"/>
      <c r="BC288" s="336"/>
      <c r="BD288" s="337"/>
      <c r="BE288" s="9"/>
      <c r="BF288" s="18"/>
      <c r="BG288" s="19"/>
      <c r="BH288" s="18"/>
      <c r="BI288" s="19"/>
      <c r="BJ288" s="20"/>
      <c r="BK288" s="19"/>
      <c r="BL288" s="19"/>
      <c r="BM288" s="20"/>
    </row>
    <row r="289" spans="13:65" s="65" customFormat="1" ht="12" customHeight="1">
      <c r="M289" s="274" t="str">
        <f>AI282</f>
        <v>白川結子</v>
      </c>
      <c r="N289" s="275"/>
      <c r="O289" s="275"/>
      <c r="P289" s="275"/>
      <c r="Q289" s="275"/>
      <c r="R289" s="275"/>
      <c r="S289" s="275"/>
      <c r="T289" s="276" t="str">
        <f>AJ282</f>
        <v>満濃ｸﾗﾌﾞ</v>
      </c>
      <c r="U289" s="276"/>
      <c r="V289" s="276"/>
      <c r="W289" s="276"/>
      <c r="X289" s="276"/>
      <c r="Y289" s="276"/>
      <c r="Z289" s="276"/>
      <c r="AA289" s="277"/>
      <c r="AC289" s="109"/>
      <c r="AD289" s="108"/>
      <c r="AE289" s="120"/>
      <c r="AF289" s="120"/>
      <c r="AG289" s="120"/>
      <c r="AH289" s="120"/>
      <c r="AI289" s="99" t="s">
        <v>158</v>
      </c>
      <c r="AJ289" s="98" t="s">
        <v>315</v>
      </c>
      <c r="AK289" s="43">
        <f>IF(AU283="","",AU283)</f>
        <v>21</v>
      </c>
      <c r="AL289" s="34" t="str">
        <f t="shared" si="80"/>
        <v>-</v>
      </c>
      <c r="AM289" s="1">
        <f>IF(AS283="","",AS283)</f>
        <v>19</v>
      </c>
      <c r="AN289" s="294">
        <f>IF(AP286="","",AP286)</f>
      </c>
      <c r="AO289" s="47">
        <f>IF(AU286="","",AU286)</f>
        <v>21</v>
      </c>
      <c r="AP289" s="34" t="str">
        <f t="shared" si="81"/>
        <v>-</v>
      </c>
      <c r="AQ289" s="1">
        <f>IF(AS286="","",AS286)</f>
        <v>11</v>
      </c>
      <c r="AR289" s="294" t="str">
        <f>IF(AT286="","",AT286)</f>
        <v>-</v>
      </c>
      <c r="AS289" s="324"/>
      <c r="AT289" s="300"/>
      <c r="AU289" s="300"/>
      <c r="AV289" s="301"/>
      <c r="AW289" s="33">
        <v>21</v>
      </c>
      <c r="AX289" s="34" t="str">
        <f t="shared" si="79"/>
        <v>-</v>
      </c>
      <c r="AY289" s="35">
        <v>11</v>
      </c>
      <c r="AZ289" s="279"/>
      <c r="BA289" s="283"/>
      <c r="BB289" s="284"/>
      <c r="BC289" s="284"/>
      <c r="BD289" s="285"/>
      <c r="BE289" s="9"/>
      <c r="BF289" s="18">
        <f>COUNTIF(AK288:AZ290,"○")</f>
        <v>3</v>
      </c>
      <c r="BG289" s="19">
        <f>COUNTIF(AK288:AZ290,"×")</f>
        <v>0</v>
      </c>
      <c r="BH289" s="14">
        <f>(IF((AK288&gt;AM288),1,0))+(IF((AK289&gt;AM289),1,0))+(IF((AK290&gt;AM290),1,0))+(IF((AO288&gt;AQ288),1,0))+(IF((AO289&gt;AQ289),1,0))+(IF((AO290&gt;AQ290),1,0))+(IF((AS288&gt;AU288),1,0))+(IF((AS289&gt;AU289),1,0))+(IF((AS290&gt;AU290),1,0))+(IF((AW288&gt;AY288),1,0))+(IF((AW289&gt;AY289),1,0))+(IF((AW290&gt;AY290),1,0))</f>
        <v>6</v>
      </c>
      <c r="BI289" s="15">
        <f>(IF((AK288&lt;AM288),1,0))+(IF((AK289&lt;AM289),1,0))+(IF((AK290&lt;AM290),1,0))+(IF((AO288&lt;AQ288),1,0))+(IF((AO289&lt;AQ289),1,0))+(IF((AO290&lt;AQ290),1,0))+(IF((AS288&lt;AU288),1,0))+(IF((AS289&lt;AU289),1,0))+(IF((AS290&lt;AU290),1,0))+(IF((AW288&lt;AY288),1,0))+(IF((AW289&lt;AY289),1,0))+(IF((AW290&lt;AY290),1,0))</f>
        <v>2</v>
      </c>
      <c r="BJ289" s="16">
        <f>BH289-BI289</f>
        <v>4</v>
      </c>
      <c r="BK289" s="19">
        <f>SUM(AK288:AK290,AO288:AO290,AS288:AS290,AW288:AW290)</f>
        <v>155</v>
      </c>
      <c r="BL289" s="19">
        <f>SUM(AM288:AM290,AQ288:AQ290,AU288:AU290,AY288:AY290)</f>
        <v>128</v>
      </c>
      <c r="BM289" s="20">
        <f>BK289-BL289</f>
        <v>27</v>
      </c>
    </row>
    <row r="290" spans="13:65" s="65" customFormat="1" ht="12" customHeight="1">
      <c r="M290" s="269" t="str">
        <f>AI283</f>
        <v>鎌倉奈緒美</v>
      </c>
      <c r="N290" s="270"/>
      <c r="O290" s="270"/>
      <c r="P290" s="270"/>
      <c r="Q290" s="270"/>
      <c r="R290" s="270"/>
      <c r="S290" s="270"/>
      <c r="T290" s="286" t="str">
        <f>AJ283</f>
        <v>五郷ｸﾗﾌﾞ</v>
      </c>
      <c r="U290" s="286"/>
      <c r="V290" s="286"/>
      <c r="W290" s="286"/>
      <c r="X290" s="286"/>
      <c r="Y290" s="286"/>
      <c r="Z290" s="286"/>
      <c r="AA290" s="287"/>
      <c r="AC290" s="120"/>
      <c r="AD290" s="120"/>
      <c r="AE290" s="120"/>
      <c r="AF290" s="120"/>
      <c r="AG290" s="120"/>
      <c r="AH290" s="120"/>
      <c r="AI290" s="102"/>
      <c r="AJ290" s="101" t="s">
        <v>116</v>
      </c>
      <c r="AK290" s="44">
        <f>IF(AU284="","",AU284)</f>
        <v>21</v>
      </c>
      <c r="AL290" s="42" t="str">
        <f t="shared" si="80"/>
        <v>-</v>
      </c>
      <c r="AM290" s="45">
        <f>IF(AS284="","",AS284)</f>
        <v>15</v>
      </c>
      <c r="AN290" s="295">
        <f>IF(AP287="","",AP287)</f>
      </c>
      <c r="AO290" s="48">
        <f>IF(AU287="","",AU287)</f>
        <v>21</v>
      </c>
      <c r="AP290" s="34" t="str">
        <f t="shared" si="81"/>
        <v>-</v>
      </c>
      <c r="AQ290" s="45">
        <f>IF(AS287="","",AS287)</f>
        <v>10</v>
      </c>
      <c r="AR290" s="295" t="str">
        <f>IF(AT287="","",AT287)</f>
        <v>-</v>
      </c>
      <c r="AS290" s="334"/>
      <c r="AT290" s="303"/>
      <c r="AU290" s="303"/>
      <c r="AV290" s="304"/>
      <c r="AW290" s="40"/>
      <c r="AX290" s="34">
        <f t="shared" si="79"/>
      </c>
      <c r="AY290" s="41"/>
      <c r="AZ290" s="331"/>
      <c r="BA290" s="220">
        <f>BF289</f>
        <v>3</v>
      </c>
      <c r="BB290" s="221" t="s">
        <v>9</v>
      </c>
      <c r="BC290" s="221">
        <f>BG289</f>
        <v>0</v>
      </c>
      <c r="BD290" s="222" t="s">
        <v>6</v>
      </c>
      <c r="BE290" s="9"/>
      <c r="BF290" s="18"/>
      <c r="BG290" s="19"/>
      <c r="BH290" s="18"/>
      <c r="BI290" s="19"/>
      <c r="BJ290" s="20"/>
      <c r="BK290" s="19"/>
      <c r="BL290" s="19"/>
      <c r="BM290" s="20"/>
    </row>
    <row r="291" spans="29:65" s="65" customFormat="1" ht="12" customHeight="1">
      <c r="AC291" s="120"/>
      <c r="AD291" s="120"/>
      <c r="AE291" s="120"/>
      <c r="AF291" s="120"/>
      <c r="AG291" s="120"/>
      <c r="AH291" s="120"/>
      <c r="AI291" s="99" t="s">
        <v>164</v>
      </c>
      <c r="AJ291" s="100" t="s">
        <v>51</v>
      </c>
      <c r="AK291" s="43">
        <f>IF(AY282="","",AY282)</f>
        <v>14</v>
      </c>
      <c r="AL291" s="34" t="str">
        <f t="shared" si="80"/>
        <v>-</v>
      </c>
      <c r="AM291" s="1">
        <f>IF(AW282="","",AW282)</f>
        <v>21</v>
      </c>
      <c r="AN291" s="293" t="str">
        <f>IF(AZ282="","",IF(AZ282="○","×",IF(AZ282="×","○")))</f>
        <v>×</v>
      </c>
      <c r="AO291" s="47">
        <f>IF(AY285="","",AY285)</f>
        <v>15</v>
      </c>
      <c r="AP291" s="46" t="str">
        <f t="shared" si="81"/>
        <v>-</v>
      </c>
      <c r="AQ291" s="1">
        <f>IF(AW285="","",AW285)</f>
        <v>21</v>
      </c>
      <c r="AR291" s="293" t="str">
        <f>IF(AZ285="","",IF(AZ285="○","×",IF(AZ285="×","○")))</f>
        <v>×</v>
      </c>
      <c r="AS291" s="49">
        <f>IF(AY288="","",AY288)</f>
        <v>20</v>
      </c>
      <c r="AT291" s="34" t="str">
        <f>IF(AS291="","","-")</f>
        <v>-</v>
      </c>
      <c r="AU291" s="5">
        <f>IF(AW288="","",AW288)</f>
        <v>22</v>
      </c>
      <c r="AV291" s="293" t="str">
        <f>IF(AZ288="","",IF(AZ288="○","×",IF(AZ288="×","○")))</f>
        <v>×</v>
      </c>
      <c r="AW291" s="321"/>
      <c r="AX291" s="322"/>
      <c r="AY291" s="322"/>
      <c r="AZ291" s="323"/>
      <c r="BA291" s="335" t="s">
        <v>385</v>
      </c>
      <c r="BB291" s="336"/>
      <c r="BC291" s="336"/>
      <c r="BD291" s="337"/>
      <c r="BE291" s="9"/>
      <c r="BF291" s="8"/>
      <c r="BG291" s="6"/>
      <c r="BH291" s="8"/>
      <c r="BI291" s="6"/>
      <c r="BJ291" s="12"/>
      <c r="BK291" s="6"/>
      <c r="BL291" s="6"/>
      <c r="BM291" s="12"/>
    </row>
    <row r="292" spans="29:65" s="65" customFormat="1" ht="12" customHeight="1">
      <c r="AC292" s="120"/>
      <c r="AD292" s="120"/>
      <c r="AE292" s="120"/>
      <c r="AF292" s="120"/>
      <c r="AG292" s="120"/>
      <c r="AH292" s="120"/>
      <c r="AI292" s="99" t="s">
        <v>166</v>
      </c>
      <c r="AJ292" s="98" t="s">
        <v>330</v>
      </c>
      <c r="AK292" s="43">
        <f>IF(AY283="","",AY283)</f>
        <v>7</v>
      </c>
      <c r="AL292" s="34" t="str">
        <f t="shared" si="80"/>
        <v>-</v>
      </c>
      <c r="AM292" s="1">
        <f>IF(AW283="","",AW283)</f>
        <v>21</v>
      </c>
      <c r="AN292" s="294" t="str">
        <f>IF(AP289="","",AP289)</f>
        <v>-</v>
      </c>
      <c r="AO292" s="47">
        <f>IF(AY286="","",AY286)</f>
        <v>19</v>
      </c>
      <c r="AP292" s="34" t="str">
        <f t="shared" si="81"/>
        <v>-</v>
      </c>
      <c r="AQ292" s="1">
        <f>IF(AW286="","",AW286)</f>
        <v>21</v>
      </c>
      <c r="AR292" s="294">
        <f>IF(AT289="","",AT289)</f>
      </c>
      <c r="AS292" s="47">
        <f>IF(AY289="","",AY289)</f>
        <v>11</v>
      </c>
      <c r="AT292" s="34" t="str">
        <f>IF(AS292="","","-")</f>
        <v>-</v>
      </c>
      <c r="AU292" s="1">
        <f>IF(AW289="","",AW289)</f>
        <v>21</v>
      </c>
      <c r="AV292" s="294" t="str">
        <f>IF(AX289="","",AX289)</f>
        <v>-</v>
      </c>
      <c r="AW292" s="324"/>
      <c r="AX292" s="300"/>
      <c r="AY292" s="300"/>
      <c r="AZ292" s="325"/>
      <c r="BA292" s="283"/>
      <c r="BB292" s="284"/>
      <c r="BC292" s="284"/>
      <c r="BD292" s="285"/>
      <c r="BE292" s="9"/>
      <c r="BF292" s="18">
        <f>COUNTIF(AK291:AZ293,"○")</f>
        <v>0</v>
      </c>
      <c r="BG292" s="19">
        <f>COUNTIF(AK291:AZ293,"×")</f>
        <v>3</v>
      </c>
      <c r="BH292" s="14">
        <f>(IF((AK291&gt;AM291),1,0))+(IF((AK292&gt;AM292),1,0))+(IF((AK293&gt;AM293),1,0))+(IF((AO291&gt;AQ291),1,0))+(IF((AO292&gt;AQ292),1,0))+(IF((AO293&gt;AQ293),1,0))+(IF((AS291&gt;AU291),1,0))+(IF((AS292&gt;AU292),1,0))+(IF((AS293&gt;AU293),1,0))+(IF((AW291&gt;AY291),1,0))+(IF((AW292&gt;AY292),1,0))+(IF((AW293&gt;AY293),1,0))</f>
        <v>0</v>
      </c>
      <c r="BI292" s="15">
        <f>(IF((AK291&lt;AM291),1,0))+(IF((AK292&lt;AM292),1,0))+(IF((AK293&lt;AM293),1,0))+(IF((AO291&lt;AQ291),1,0))+(IF((AO292&lt;AQ292),1,0))+(IF((AO293&lt;AQ293),1,0))+(IF((AS291&lt;AU291),1,0))+(IF((AS292&lt;AU292),1,0))+(IF((AS293&lt;AU293),1,0))+(IF((AW291&lt;AY291),1,0))+(IF((AW292&lt;AY292),1,0))+(IF((AW293&lt;AY293),1,0))</f>
        <v>6</v>
      </c>
      <c r="BJ292" s="16">
        <f>BH292-BI292</f>
        <v>-6</v>
      </c>
      <c r="BK292" s="19">
        <f>SUM(AK291:AK293,AO291:AO293,AS291:AS293,AW291:AW293)</f>
        <v>86</v>
      </c>
      <c r="BL292" s="19">
        <f>SUM(AM291:AM293,AQ291:AQ293,AU291:AU293,AY291:AY293)</f>
        <v>127</v>
      </c>
      <c r="BM292" s="20">
        <f>BK292-BL292</f>
        <v>-41</v>
      </c>
    </row>
    <row r="293" spans="29:65" s="65" customFormat="1" ht="12" customHeight="1" thickBot="1">
      <c r="AC293" s="120"/>
      <c r="AD293" s="120"/>
      <c r="AE293" s="120"/>
      <c r="AF293" s="120"/>
      <c r="AG293" s="120"/>
      <c r="AH293" s="120"/>
      <c r="AI293" s="97"/>
      <c r="AJ293" s="96" t="s">
        <v>319</v>
      </c>
      <c r="AK293" s="50">
        <f>IF(AY284="","",AY284)</f>
      </c>
      <c r="AL293" s="51">
        <f t="shared" si="80"/>
      </c>
      <c r="AM293" s="2">
        <f>IF(AW284="","",AW284)</f>
      </c>
      <c r="AN293" s="332" t="str">
        <f>IF(AP290="","",AP290)</f>
        <v>-</v>
      </c>
      <c r="AO293" s="52">
        <f>IF(AY287="","",AY287)</f>
      </c>
      <c r="AP293" s="51">
        <f t="shared" si="81"/>
      </c>
      <c r="AQ293" s="2">
        <f>IF(AW287="","",AW287)</f>
      </c>
      <c r="AR293" s="332">
        <f>IF(AT290="","",AT290)</f>
      </c>
      <c r="AS293" s="52">
        <f>IF(AY290="","",AY290)</f>
      </c>
      <c r="AT293" s="51">
        <f>IF(AS293="","","-")</f>
      </c>
      <c r="AU293" s="2">
        <f>IF(AW290="","",AW290)</f>
      </c>
      <c r="AV293" s="332">
        <f>IF(AX290="","",AX290)</f>
      </c>
      <c r="AW293" s="326"/>
      <c r="AX293" s="327"/>
      <c r="AY293" s="327"/>
      <c r="AZ293" s="328"/>
      <c r="BA293" s="30">
        <f>BF292</f>
        <v>0</v>
      </c>
      <c r="BB293" s="31" t="s">
        <v>9</v>
      </c>
      <c r="BC293" s="31">
        <f>BG292</f>
        <v>3</v>
      </c>
      <c r="BD293" s="32" t="s">
        <v>6</v>
      </c>
      <c r="BE293" s="9"/>
      <c r="BF293" s="26"/>
      <c r="BG293" s="27"/>
      <c r="BH293" s="26"/>
      <c r="BI293" s="27"/>
      <c r="BJ293" s="28"/>
      <c r="BK293" s="27"/>
      <c r="BL293" s="27"/>
      <c r="BM293" s="28"/>
    </row>
    <row r="294" spans="29:34" s="65" customFormat="1" ht="12" customHeight="1">
      <c r="AC294" s="120"/>
      <c r="AD294" s="120"/>
      <c r="AE294" s="120"/>
      <c r="AF294" s="120"/>
      <c r="AG294" s="120"/>
      <c r="AH294" s="120"/>
    </row>
    <row r="295" spans="29:34" s="65" customFormat="1" ht="12" customHeight="1" thickBot="1">
      <c r="AC295" s="120"/>
      <c r="AD295" s="120"/>
      <c r="AE295" s="120"/>
      <c r="AF295" s="120"/>
      <c r="AG295" s="120"/>
      <c r="AH295" s="120"/>
    </row>
    <row r="296" spans="1:61" ht="10.5" customHeight="1">
      <c r="A296" s="112"/>
      <c r="B296" s="112"/>
      <c r="C296" s="113"/>
      <c r="D296" s="117"/>
      <c r="E296" s="117"/>
      <c r="F296" s="117"/>
      <c r="G296" s="117"/>
      <c r="H296" s="117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5"/>
      <c r="T296" s="115"/>
      <c r="U296" s="115"/>
      <c r="V296" s="115"/>
      <c r="W296" s="115"/>
      <c r="X296" s="114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</row>
    <row r="297" spans="1:61" ht="15" customHeight="1" thickBot="1">
      <c r="A297" s="94"/>
      <c r="B297" s="94"/>
      <c r="C297" s="208" t="str">
        <f>C308</f>
        <v>富永愛美</v>
      </c>
      <c r="D297" s="209" t="str">
        <f>D308</f>
        <v>も☆rich</v>
      </c>
      <c r="E297" s="262" t="s">
        <v>31</v>
      </c>
      <c r="F297" s="263"/>
      <c r="G297" s="263"/>
      <c r="H297" s="264"/>
      <c r="I297" s="86"/>
      <c r="J297" s="86"/>
      <c r="K297" s="86"/>
      <c r="L297" s="86"/>
      <c r="M297" s="86"/>
      <c r="N297" s="86"/>
      <c r="O297" s="86"/>
      <c r="P297" s="242" t="s">
        <v>86</v>
      </c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  <c r="AJ297" s="242"/>
      <c r="AK297" s="242"/>
      <c r="AL297" s="242"/>
      <c r="AM297" s="242"/>
      <c r="AN297" s="242"/>
      <c r="AO297" s="242"/>
      <c r="AP297" s="242"/>
      <c r="AQ297" s="242"/>
      <c r="AR297" s="242"/>
      <c r="AS297" s="242"/>
      <c r="AT297" s="242"/>
      <c r="AU297" s="242"/>
      <c r="AV297" s="242"/>
      <c r="AW297" s="242"/>
      <c r="AX297" s="242"/>
      <c r="AY297" s="242"/>
      <c r="AZ297" s="242"/>
      <c r="BA297" s="242"/>
      <c r="BB297" s="242"/>
      <c r="BC297" s="242"/>
      <c r="BD297" s="242"/>
      <c r="BE297" s="94"/>
      <c r="BF297" s="94"/>
      <c r="BG297" s="94"/>
      <c r="BH297" s="94"/>
      <c r="BI297" s="94"/>
    </row>
    <row r="298" spans="1:61" ht="15" customHeight="1" thickBot="1" thickTop="1">
      <c r="A298" s="94"/>
      <c r="B298" s="94"/>
      <c r="C298" s="210" t="str">
        <f>C309</f>
        <v>泉晶子</v>
      </c>
      <c r="D298" s="211" t="str">
        <f>D309</f>
        <v>も☆rich</v>
      </c>
      <c r="E298" s="249"/>
      <c r="F298" s="250"/>
      <c r="G298" s="250"/>
      <c r="H298" s="251"/>
      <c r="I298" s="181">
        <v>18</v>
      </c>
      <c r="J298" s="193">
        <v>21</v>
      </c>
      <c r="K298" s="183">
        <v>22</v>
      </c>
      <c r="L298" s="162"/>
      <c r="M298" s="162"/>
      <c r="N298" s="88"/>
      <c r="O298" s="86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  <c r="AJ298" s="242"/>
      <c r="AK298" s="242"/>
      <c r="AL298" s="242"/>
      <c r="AM298" s="242"/>
      <c r="AN298" s="242"/>
      <c r="AO298" s="242"/>
      <c r="AP298" s="242"/>
      <c r="AQ298" s="242"/>
      <c r="AR298" s="242"/>
      <c r="AS298" s="242"/>
      <c r="AT298" s="242"/>
      <c r="AU298" s="242"/>
      <c r="AV298" s="242"/>
      <c r="AW298" s="242"/>
      <c r="AX298" s="242"/>
      <c r="AY298" s="242"/>
      <c r="AZ298" s="242"/>
      <c r="BA298" s="242"/>
      <c r="BB298" s="242"/>
      <c r="BC298" s="242"/>
      <c r="BD298" s="242"/>
      <c r="BE298" s="94"/>
      <c r="BF298" s="94"/>
      <c r="BG298" s="94"/>
      <c r="BH298" s="94"/>
      <c r="BI298" s="94"/>
    </row>
    <row r="299" spans="1:62" ht="15" customHeight="1" thickTop="1">
      <c r="A299" s="94"/>
      <c r="B299" s="94"/>
      <c r="C299" s="212" t="str">
        <f>AI317</f>
        <v>森糸富士子</v>
      </c>
      <c r="D299" s="213" t="str">
        <f>AJ317</f>
        <v>オアシス</v>
      </c>
      <c r="E299" s="243" t="s">
        <v>30</v>
      </c>
      <c r="F299" s="244"/>
      <c r="G299" s="244"/>
      <c r="H299" s="245"/>
      <c r="I299" s="161">
        <v>21</v>
      </c>
      <c r="J299" s="161">
        <v>12</v>
      </c>
      <c r="K299" s="165">
        <v>20</v>
      </c>
      <c r="L299" s="159"/>
      <c r="M299" s="160"/>
      <c r="N299" s="90"/>
      <c r="O299" s="88"/>
      <c r="P299" s="86"/>
      <c r="Q299" s="127" t="s">
        <v>18</v>
      </c>
      <c r="R299" s="68"/>
      <c r="S299" s="94"/>
      <c r="T299" s="94"/>
      <c r="U299" s="94"/>
      <c r="V299" s="128"/>
      <c r="W299" s="128"/>
      <c r="X299" s="128"/>
      <c r="Y299" s="128"/>
      <c r="Z299" s="128"/>
      <c r="AA299" s="91"/>
      <c r="AB299" s="94"/>
      <c r="AC299" s="94"/>
      <c r="AD299" s="94"/>
      <c r="AE299" s="94"/>
      <c r="AF299" s="67"/>
      <c r="AG299" s="67"/>
      <c r="AH299" s="67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</row>
    <row r="300" spans="1:62" ht="15" customHeight="1" thickBot="1">
      <c r="A300" s="94"/>
      <c r="B300" s="94"/>
      <c r="C300" s="214" t="str">
        <f>AI318</f>
        <v>太田真樹子</v>
      </c>
      <c r="D300" s="215" t="str">
        <f>AJ318</f>
        <v>オアシス</v>
      </c>
      <c r="E300" s="246"/>
      <c r="F300" s="247"/>
      <c r="G300" s="247"/>
      <c r="H300" s="248"/>
      <c r="I300" s="92"/>
      <c r="J300" s="162"/>
      <c r="K300" s="92"/>
      <c r="L300" s="92"/>
      <c r="M300" s="166"/>
      <c r="N300" s="90">
        <v>12</v>
      </c>
      <c r="O300" s="88">
        <v>8</v>
      </c>
      <c r="P300" s="86"/>
      <c r="Q300" s="289" t="str">
        <f>C303</f>
        <v>桧垣杏沙美</v>
      </c>
      <c r="R300" s="290"/>
      <c r="S300" s="290"/>
      <c r="T300" s="290"/>
      <c r="U300" s="290"/>
      <c r="V300" s="290"/>
      <c r="W300" s="290"/>
      <c r="X300" s="291" t="str">
        <f>D303</f>
        <v>BLACK</v>
      </c>
      <c r="Y300" s="290"/>
      <c r="Z300" s="290"/>
      <c r="AA300" s="290"/>
      <c r="AB300" s="290"/>
      <c r="AC300" s="290"/>
      <c r="AD300" s="290"/>
      <c r="AE300" s="292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</row>
    <row r="301" spans="1:62" ht="15" customHeight="1" thickTop="1">
      <c r="A301" s="94"/>
      <c r="B301" s="94"/>
      <c r="C301" s="212" t="str">
        <f>C311</f>
        <v>川上梨絵</v>
      </c>
      <c r="D301" s="213" t="str">
        <f>D311</f>
        <v>土居ｸﾗﾌﾞ</v>
      </c>
      <c r="E301" s="243" t="s">
        <v>16</v>
      </c>
      <c r="F301" s="244"/>
      <c r="G301" s="244"/>
      <c r="H301" s="245"/>
      <c r="I301" s="92"/>
      <c r="J301" s="162"/>
      <c r="K301" s="92"/>
      <c r="L301" s="92"/>
      <c r="M301" s="199"/>
      <c r="N301" s="200">
        <v>21</v>
      </c>
      <c r="O301" s="201">
        <v>21</v>
      </c>
      <c r="P301" s="202"/>
      <c r="Q301" s="269" t="str">
        <f>C304</f>
        <v>田川啓美</v>
      </c>
      <c r="R301" s="270"/>
      <c r="S301" s="270"/>
      <c r="T301" s="270"/>
      <c r="U301" s="270"/>
      <c r="V301" s="270"/>
      <c r="W301" s="270"/>
      <c r="X301" s="271" t="str">
        <f>D304</f>
        <v>BLACK</v>
      </c>
      <c r="Y301" s="271"/>
      <c r="Z301" s="271"/>
      <c r="AA301" s="271"/>
      <c r="AB301" s="271"/>
      <c r="AC301" s="271"/>
      <c r="AD301" s="271"/>
      <c r="AE301" s="272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</row>
    <row r="302" spans="1:62" ht="15" customHeight="1" thickBot="1">
      <c r="A302" s="94"/>
      <c r="B302" s="94"/>
      <c r="C302" s="214" t="str">
        <f>C312</f>
        <v>長原凪沙</v>
      </c>
      <c r="D302" s="215" t="str">
        <f>D312</f>
        <v>三島西中</v>
      </c>
      <c r="E302" s="246"/>
      <c r="F302" s="247"/>
      <c r="G302" s="247"/>
      <c r="H302" s="248"/>
      <c r="I302" s="168"/>
      <c r="J302" s="168">
        <v>14</v>
      </c>
      <c r="K302" s="171">
        <v>10</v>
      </c>
      <c r="L302" s="189"/>
      <c r="M302" s="198"/>
      <c r="N302" s="88"/>
      <c r="O302" s="88"/>
      <c r="P302" s="86"/>
      <c r="Q302" s="273" t="s">
        <v>17</v>
      </c>
      <c r="R302" s="273"/>
      <c r="S302" s="273"/>
      <c r="T302" s="273"/>
      <c r="U302" s="273"/>
      <c r="V302" s="273"/>
      <c r="W302" s="273"/>
      <c r="X302" s="273"/>
      <c r="Y302" s="273"/>
      <c r="Z302" s="273"/>
      <c r="AA302" s="273"/>
      <c r="AB302" s="273"/>
      <c r="AC302" s="273"/>
      <c r="AD302" s="273"/>
      <c r="AE302" s="273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</row>
    <row r="303" spans="1:62" ht="15" customHeight="1" thickBot="1" thickTop="1">
      <c r="A303" s="94"/>
      <c r="B303" s="94"/>
      <c r="C303" s="216" t="str">
        <f>AI311</f>
        <v>桧垣杏沙美</v>
      </c>
      <c r="D303" s="217" t="str">
        <f>AJ311</f>
        <v>BLACK</v>
      </c>
      <c r="E303" s="249" t="s">
        <v>29</v>
      </c>
      <c r="F303" s="250"/>
      <c r="G303" s="250"/>
      <c r="H303" s="251"/>
      <c r="I303" s="188"/>
      <c r="J303" s="192">
        <v>21</v>
      </c>
      <c r="K303" s="190">
        <v>21</v>
      </c>
      <c r="L303" s="162"/>
      <c r="M303" s="162"/>
      <c r="N303" s="88"/>
      <c r="O303" s="88"/>
      <c r="P303" s="86"/>
      <c r="Q303" s="274" t="str">
        <f>C297</f>
        <v>富永愛美</v>
      </c>
      <c r="R303" s="275"/>
      <c r="S303" s="275"/>
      <c r="T303" s="275"/>
      <c r="U303" s="275"/>
      <c r="V303" s="275"/>
      <c r="W303" s="275"/>
      <c r="X303" s="276" t="str">
        <f>D297</f>
        <v>も☆rich</v>
      </c>
      <c r="Y303" s="276"/>
      <c r="Z303" s="276"/>
      <c r="AA303" s="276"/>
      <c r="AB303" s="276"/>
      <c r="AC303" s="276"/>
      <c r="AD303" s="276"/>
      <c r="AE303" s="277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</row>
    <row r="304" spans="1:62" ht="15" customHeight="1" thickTop="1">
      <c r="A304" s="94"/>
      <c r="B304" s="94"/>
      <c r="C304" s="218" t="str">
        <f>AI312</f>
        <v>田川啓美</v>
      </c>
      <c r="D304" s="219" t="str">
        <f>AJ312</f>
        <v>BLACK</v>
      </c>
      <c r="E304" s="342"/>
      <c r="F304" s="343"/>
      <c r="G304" s="343"/>
      <c r="H304" s="344"/>
      <c r="I304" s="86"/>
      <c r="J304" s="86"/>
      <c r="K304" s="86"/>
      <c r="L304" s="86"/>
      <c r="M304" s="86"/>
      <c r="N304" s="86"/>
      <c r="O304" s="86"/>
      <c r="P304" s="86"/>
      <c r="Q304" s="269" t="str">
        <f>C298</f>
        <v>泉晶子</v>
      </c>
      <c r="R304" s="270"/>
      <c r="S304" s="270"/>
      <c r="T304" s="270"/>
      <c r="U304" s="270"/>
      <c r="V304" s="270"/>
      <c r="W304" s="270"/>
      <c r="X304" s="286" t="str">
        <f>D298</f>
        <v>も☆rich</v>
      </c>
      <c r="Y304" s="286"/>
      <c r="Z304" s="286"/>
      <c r="AA304" s="286"/>
      <c r="AB304" s="286"/>
      <c r="AC304" s="286"/>
      <c r="AD304" s="286"/>
      <c r="AE304" s="287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</row>
    <row r="305" spans="3:41" ht="4.5" customHeight="1" thickBot="1">
      <c r="C305" s="67"/>
      <c r="D305" s="71"/>
      <c r="E305" s="71"/>
      <c r="F305" s="71"/>
      <c r="G305" s="71"/>
      <c r="H305" s="71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121"/>
      <c r="T305" s="121"/>
      <c r="U305" s="121"/>
      <c r="V305" s="121"/>
      <c r="W305" s="121"/>
      <c r="X305" s="68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</row>
    <row r="306" spans="3:65" ht="12" customHeight="1">
      <c r="C306" s="255" t="s">
        <v>46</v>
      </c>
      <c r="D306" s="256"/>
      <c r="E306" s="259" t="str">
        <f>C308</f>
        <v>富永愛美</v>
      </c>
      <c r="F306" s="233"/>
      <c r="G306" s="233"/>
      <c r="H306" s="234"/>
      <c r="I306" s="232" t="str">
        <f>C311</f>
        <v>川上梨絵</v>
      </c>
      <c r="J306" s="233"/>
      <c r="K306" s="233"/>
      <c r="L306" s="234"/>
      <c r="M306" s="232" t="str">
        <f>C314</f>
        <v>今井恵美</v>
      </c>
      <c r="N306" s="233"/>
      <c r="O306" s="233"/>
      <c r="P306" s="234"/>
      <c r="Q306" s="232" t="str">
        <f>C317</f>
        <v>久瀬奈緒美</v>
      </c>
      <c r="R306" s="233"/>
      <c r="S306" s="233"/>
      <c r="T306" s="260"/>
      <c r="U306" s="230" t="s">
        <v>0</v>
      </c>
      <c r="V306" s="261"/>
      <c r="W306" s="261"/>
      <c r="X306" s="231"/>
      <c r="Y306" s="9"/>
      <c r="Z306" s="305" t="s">
        <v>2</v>
      </c>
      <c r="AA306" s="307"/>
      <c r="AB306" s="305" t="s">
        <v>3</v>
      </c>
      <c r="AC306" s="306"/>
      <c r="AD306" s="307"/>
      <c r="AE306" s="305" t="s">
        <v>4</v>
      </c>
      <c r="AF306" s="306"/>
      <c r="AG306" s="307"/>
      <c r="AH306" s="64"/>
      <c r="AI306" s="255" t="s">
        <v>77</v>
      </c>
      <c r="AJ306" s="256"/>
      <c r="AK306" s="259" t="str">
        <f>AI308</f>
        <v>荻田アツ子</v>
      </c>
      <c r="AL306" s="233"/>
      <c r="AM306" s="233"/>
      <c r="AN306" s="234"/>
      <c r="AO306" s="232" t="str">
        <f>AI311</f>
        <v>桧垣杏沙美</v>
      </c>
      <c r="AP306" s="233"/>
      <c r="AQ306" s="233"/>
      <c r="AR306" s="234"/>
      <c r="AS306" s="232" t="str">
        <f>AI314</f>
        <v>加地幹</v>
      </c>
      <c r="AT306" s="233"/>
      <c r="AU306" s="233"/>
      <c r="AV306" s="234"/>
      <c r="AW306" s="232" t="str">
        <f>AI317</f>
        <v>森糸富士子</v>
      </c>
      <c r="AX306" s="233"/>
      <c r="AY306" s="233"/>
      <c r="AZ306" s="260"/>
      <c r="BA306" s="230" t="s">
        <v>0</v>
      </c>
      <c r="BB306" s="261"/>
      <c r="BC306" s="261"/>
      <c r="BD306" s="231"/>
      <c r="BE306" s="9"/>
      <c r="BF306" s="305" t="s">
        <v>2</v>
      </c>
      <c r="BG306" s="307"/>
      <c r="BH306" s="305" t="s">
        <v>3</v>
      </c>
      <c r="BI306" s="306"/>
      <c r="BJ306" s="307"/>
      <c r="BK306" s="305" t="s">
        <v>4</v>
      </c>
      <c r="BL306" s="306"/>
      <c r="BM306" s="307"/>
    </row>
    <row r="307" spans="3:65" ht="12" customHeight="1" thickBot="1">
      <c r="C307" s="257"/>
      <c r="D307" s="258"/>
      <c r="E307" s="265" t="str">
        <f>C309</f>
        <v>泉晶子</v>
      </c>
      <c r="F307" s="236"/>
      <c r="G307" s="236"/>
      <c r="H307" s="237"/>
      <c r="I307" s="235" t="str">
        <f>C312</f>
        <v>長原凪沙</v>
      </c>
      <c r="J307" s="236"/>
      <c r="K307" s="236"/>
      <c r="L307" s="237"/>
      <c r="M307" s="235" t="str">
        <f>C315</f>
        <v>加藤さくら</v>
      </c>
      <c r="N307" s="236"/>
      <c r="O307" s="236"/>
      <c r="P307" s="237"/>
      <c r="Q307" s="235" t="str">
        <f>C318</f>
        <v>石川和美</v>
      </c>
      <c r="R307" s="236"/>
      <c r="S307" s="236"/>
      <c r="T307" s="238"/>
      <c r="U307" s="239" t="s">
        <v>1</v>
      </c>
      <c r="V307" s="240"/>
      <c r="W307" s="240"/>
      <c r="X307" s="241"/>
      <c r="Y307" s="9"/>
      <c r="Z307" s="7" t="s">
        <v>5</v>
      </c>
      <c r="AA307" s="3" t="s">
        <v>6</v>
      </c>
      <c r="AB307" s="7" t="s">
        <v>40</v>
      </c>
      <c r="AC307" s="3" t="s">
        <v>7</v>
      </c>
      <c r="AD307" s="4" t="s">
        <v>8</v>
      </c>
      <c r="AE307" s="3" t="s">
        <v>40</v>
      </c>
      <c r="AF307" s="3" t="s">
        <v>7</v>
      </c>
      <c r="AG307" s="4" t="s">
        <v>8</v>
      </c>
      <c r="AH307" s="64"/>
      <c r="AI307" s="257"/>
      <c r="AJ307" s="258"/>
      <c r="AK307" s="265" t="str">
        <f>AI309</f>
        <v>久保めぐみ</v>
      </c>
      <c r="AL307" s="236"/>
      <c r="AM307" s="236"/>
      <c r="AN307" s="237"/>
      <c r="AO307" s="235" t="str">
        <f>AI312</f>
        <v>田川啓美</v>
      </c>
      <c r="AP307" s="236"/>
      <c r="AQ307" s="236"/>
      <c r="AR307" s="237"/>
      <c r="AS307" s="235" t="str">
        <f>AI315</f>
        <v>中山加奈子</v>
      </c>
      <c r="AT307" s="236"/>
      <c r="AU307" s="236"/>
      <c r="AV307" s="237"/>
      <c r="AW307" s="235" t="str">
        <f>AI318</f>
        <v>太田真樹子</v>
      </c>
      <c r="AX307" s="236"/>
      <c r="AY307" s="236"/>
      <c r="AZ307" s="238"/>
      <c r="BA307" s="239" t="s">
        <v>1</v>
      </c>
      <c r="BB307" s="240"/>
      <c r="BC307" s="240"/>
      <c r="BD307" s="241"/>
      <c r="BE307" s="9"/>
      <c r="BF307" s="7" t="s">
        <v>5</v>
      </c>
      <c r="BG307" s="3" t="s">
        <v>6</v>
      </c>
      <c r="BH307" s="7" t="s">
        <v>40</v>
      </c>
      <c r="BI307" s="3" t="s">
        <v>7</v>
      </c>
      <c r="BJ307" s="4" t="s">
        <v>8</v>
      </c>
      <c r="BK307" s="3" t="s">
        <v>40</v>
      </c>
      <c r="BL307" s="3" t="s">
        <v>7</v>
      </c>
      <c r="BM307" s="4" t="s">
        <v>8</v>
      </c>
    </row>
    <row r="308" spans="3:65" ht="12" customHeight="1">
      <c r="C308" s="107" t="s">
        <v>186</v>
      </c>
      <c r="D308" s="106" t="s">
        <v>317</v>
      </c>
      <c r="E308" s="296"/>
      <c r="F308" s="297"/>
      <c r="G308" s="297"/>
      <c r="H308" s="298"/>
      <c r="I308" s="33">
        <v>21</v>
      </c>
      <c r="J308" s="34" t="str">
        <f>IF(I308="","","-")</f>
        <v>-</v>
      </c>
      <c r="K308" s="35">
        <v>17</v>
      </c>
      <c r="L308" s="318" t="str">
        <f>IF(I308&lt;&gt;"",IF(I308&gt;K308,IF(I309&gt;K309,"○",IF(I310&gt;K310,"○","×")),IF(I309&gt;K309,IF(I310&gt;K310,"○","×"),"×")),"")</f>
        <v>○</v>
      </c>
      <c r="M308" s="33">
        <v>21</v>
      </c>
      <c r="N308" s="36" t="str">
        <f aca="true" t="shared" si="82" ref="N308:N313">IF(M308="","","-")</f>
        <v>-</v>
      </c>
      <c r="O308" s="37">
        <v>12</v>
      </c>
      <c r="P308" s="318" t="str">
        <f>IF(M308&lt;&gt;"",IF(M308&gt;O308,IF(M309&gt;O309,"○",IF(M310&gt;O310,"○","×")),IF(M309&gt;O309,IF(M310&gt;O310,"○","×"),"×")),"")</f>
        <v>○</v>
      </c>
      <c r="Q308" s="38">
        <v>21</v>
      </c>
      <c r="R308" s="36" t="str">
        <f aca="true" t="shared" si="83" ref="R308:R316">IF(Q308="","","-")</f>
        <v>-</v>
      </c>
      <c r="S308" s="35">
        <v>14</v>
      </c>
      <c r="T308" s="278" t="str">
        <f>IF(Q308&lt;&gt;"",IF(Q308&gt;S308,IF(Q309&gt;S309,"○",IF(Q310&gt;S310,"○","×")),IF(Q309&gt;S309,IF(Q310&gt;S310,"○","×"),"×")),"")</f>
        <v>○</v>
      </c>
      <c r="U308" s="280" t="s">
        <v>386</v>
      </c>
      <c r="V308" s="281"/>
      <c r="W308" s="281"/>
      <c r="X308" s="282"/>
      <c r="Y308" s="9"/>
      <c r="Z308" s="18"/>
      <c r="AA308" s="19"/>
      <c r="AB308" s="8"/>
      <c r="AC308" s="6"/>
      <c r="AD308" s="12"/>
      <c r="AE308" s="19"/>
      <c r="AF308" s="19"/>
      <c r="AG308" s="20"/>
      <c r="AH308" s="64"/>
      <c r="AI308" s="107" t="s">
        <v>173</v>
      </c>
      <c r="AJ308" s="106" t="s">
        <v>55</v>
      </c>
      <c r="AK308" s="296"/>
      <c r="AL308" s="297"/>
      <c r="AM308" s="297"/>
      <c r="AN308" s="298"/>
      <c r="AO308" s="33">
        <v>8</v>
      </c>
      <c r="AP308" s="34" t="str">
        <f>IF(AO308="","","-")</f>
        <v>-</v>
      </c>
      <c r="AQ308" s="35">
        <v>21</v>
      </c>
      <c r="AR308" s="318" t="str">
        <f>IF(AO308&lt;&gt;"",IF(AO308&gt;AQ308,IF(AO309&gt;AQ309,"○",IF(AO310&gt;AQ310,"○","×")),IF(AO309&gt;AQ309,IF(AO310&gt;AQ310,"○","×"),"×")),"")</f>
        <v>×</v>
      </c>
      <c r="AS308" s="33">
        <v>21</v>
      </c>
      <c r="AT308" s="36" t="str">
        <f aca="true" t="shared" si="84" ref="AT308:AT313">IF(AS308="","","-")</f>
        <v>-</v>
      </c>
      <c r="AU308" s="37">
        <v>15</v>
      </c>
      <c r="AV308" s="318" t="str">
        <f>IF(AS308&lt;&gt;"",IF(AS308&gt;AU308,IF(AS309&gt;AU309,"○",IF(AS310&gt;AU310,"○","×")),IF(AS309&gt;AU309,IF(AS310&gt;AU310,"○","×"),"×")),"")</f>
        <v>○</v>
      </c>
      <c r="AW308" s="38">
        <v>19</v>
      </c>
      <c r="AX308" s="36" t="str">
        <f aca="true" t="shared" si="85" ref="AX308:AX316">IF(AW308="","","-")</f>
        <v>-</v>
      </c>
      <c r="AY308" s="35">
        <v>21</v>
      </c>
      <c r="AZ308" s="278" t="str">
        <f>IF(AW308&lt;&gt;"",IF(AW308&gt;AY308,IF(AW309&gt;AY309,"○",IF(AW310&gt;AY310,"○","×")),IF(AW309&gt;AY309,IF(AW310&gt;AY310,"○","×"),"×")),"")</f>
        <v>×</v>
      </c>
      <c r="BA308" s="280" t="s">
        <v>387</v>
      </c>
      <c r="BB308" s="281"/>
      <c r="BC308" s="281"/>
      <c r="BD308" s="282"/>
      <c r="BE308" s="9"/>
      <c r="BF308" s="18"/>
      <c r="BG308" s="19"/>
      <c r="BH308" s="8"/>
      <c r="BI308" s="6"/>
      <c r="BJ308" s="12"/>
      <c r="BK308" s="19"/>
      <c r="BL308" s="19"/>
      <c r="BM308" s="20"/>
    </row>
    <row r="309" spans="3:65" ht="12" customHeight="1">
      <c r="C309" s="99" t="s">
        <v>189</v>
      </c>
      <c r="D309" s="105" t="s">
        <v>317</v>
      </c>
      <c r="E309" s="299"/>
      <c r="F309" s="300"/>
      <c r="G309" s="300"/>
      <c r="H309" s="301"/>
      <c r="I309" s="33">
        <v>21</v>
      </c>
      <c r="J309" s="34" t="str">
        <f>IF(I309="","","-")</f>
        <v>-</v>
      </c>
      <c r="K309" s="39">
        <v>12</v>
      </c>
      <c r="L309" s="319"/>
      <c r="M309" s="33">
        <v>21</v>
      </c>
      <c r="N309" s="34" t="str">
        <f t="shared" si="82"/>
        <v>-</v>
      </c>
      <c r="O309" s="35">
        <v>7</v>
      </c>
      <c r="P309" s="319"/>
      <c r="Q309" s="33">
        <v>21</v>
      </c>
      <c r="R309" s="34" t="str">
        <f t="shared" si="83"/>
        <v>-</v>
      </c>
      <c r="S309" s="35">
        <v>7</v>
      </c>
      <c r="T309" s="279"/>
      <c r="U309" s="283"/>
      <c r="V309" s="284"/>
      <c r="W309" s="284"/>
      <c r="X309" s="285"/>
      <c r="Y309" s="9"/>
      <c r="Z309" s="18">
        <f>COUNTIF(E308:T310,"○")</f>
        <v>3</v>
      </c>
      <c r="AA309" s="19">
        <f>COUNTIF(E308:T310,"×")</f>
        <v>0</v>
      </c>
      <c r="AB309" s="14">
        <f>(IF((E308&gt;G308),1,0))+(IF((E309&gt;G309),1,0))+(IF((E310&gt;G310),1,0))+(IF((I308&gt;K308),1,0))+(IF((I309&gt;K309),1,0))+(IF((I310&gt;K310),1,0))+(IF((M308&gt;O308),1,0))+(IF((M309&gt;O309),1,0))+(IF((M310&gt;O310),1,0))+(IF((Q308&gt;S308),1,0))+(IF((Q309&gt;S309),1,0))+(IF((Q310&gt;S310),1,0))</f>
        <v>6</v>
      </c>
      <c r="AC309" s="15">
        <f>(IF((E308&lt;G308),1,0))+(IF((E309&lt;G309),1,0))+(IF((E310&lt;G310),1,0))+(IF((I308&lt;K308),1,0))+(IF((I309&lt;K309),1,0))+(IF((I310&lt;K310),1,0))+(IF((M308&lt;O308),1,0))+(IF((M309&lt;O309),1,0))+(IF((M310&lt;O310),1,0))+(IF((Q308&lt;S308),1,0))+(IF((Q309&lt;S309),1,0))+(IF((Q310&lt;S310),1,0))</f>
        <v>0</v>
      </c>
      <c r="AD309" s="16">
        <f>AB309-AC309</f>
        <v>6</v>
      </c>
      <c r="AE309" s="19">
        <f>SUM(E308:E310,I308:I310,M308:M310,Q308:Q310)</f>
        <v>126</v>
      </c>
      <c r="AF309" s="19">
        <f>SUM(G308:G310,K308:K310,O308:O310,S308:S310)</f>
        <v>69</v>
      </c>
      <c r="AG309" s="20">
        <f>AE309-AF309</f>
        <v>57</v>
      </c>
      <c r="AH309" s="64"/>
      <c r="AI309" s="99" t="s">
        <v>175</v>
      </c>
      <c r="AJ309" s="105" t="s">
        <v>296</v>
      </c>
      <c r="AK309" s="299"/>
      <c r="AL309" s="300"/>
      <c r="AM309" s="300"/>
      <c r="AN309" s="301"/>
      <c r="AO309" s="33">
        <v>11</v>
      </c>
      <c r="AP309" s="34" t="str">
        <f>IF(AO309="","","-")</f>
        <v>-</v>
      </c>
      <c r="AQ309" s="39">
        <v>21</v>
      </c>
      <c r="AR309" s="319"/>
      <c r="AS309" s="33">
        <v>22</v>
      </c>
      <c r="AT309" s="34" t="str">
        <f t="shared" si="84"/>
        <v>-</v>
      </c>
      <c r="AU309" s="35">
        <v>20</v>
      </c>
      <c r="AV309" s="319"/>
      <c r="AW309" s="33">
        <v>21</v>
      </c>
      <c r="AX309" s="34" t="str">
        <f t="shared" si="85"/>
        <v>-</v>
      </c>
      <c r="AY309" s="35">
        <v>12</v>
      </c>
      <c r="AZ309" s="279"/>
      <c r="BA309" s="283"/>
      <c r="BB309" s="284"/>
      <c r="BC309" s="284"/>
      <c r="BD309" s="285"/>
      <c r="BE309" s="9"/>
      <c r="BF309" s="18">
        <f>COUNTIF(AK308:AZ310,"○")</f>
        <v>1</v>
      </c>
      <c r="BG309" s="19">
        <f>COUNTIF(AK308:AZ310,"×")</f>
        <v>2</v>
      </c>
      <c r="BH309" s="14">
        <f>(IF((AK308&gt;AM308),1,0))+(IF((AK309&gt;AM309),1,0))+(IF((AK310&gt;AM310),1,0))+(IF((AO308&gt;AQ308),1,0))+(IF((AO309&gt;AQ309),1,0))+(IF((AO310&gt;AQ310),1,0))+(IF((AS308&gt;AU308),1,0))+(IF((AS309&gt;AU309),1,0))+(IF((AS310&gt;AU310),1,0))+(IF((AW308&gt;AY308),1,0))+(IF((AW309&gt;AY309),1,0))+(IF((AW310&gt;AY310),1,0))</f>
        <v>3</v>
      </c>
      <c r="BI309" s="15">
        <f>(IF((AK308&lt;AM308),1,0))+(IF((AK309&lt;AM309),1,0))+(IF((AK310&lt;AM310),1,0))+(IF((AO308&lt;AQ308),1,0))+(IF((AO309&lt;AQ309),1,0))+(IF((AO310&lt;AQ310),1,0))+(IF((AS308&lt;AU308),1,0))+(IF((AS309&lt;AU309),1,0))+(IF((AS310&lt;AU310),1,0))+(IF((AW308&lt;AY308),1,0))+(IF((AW309&lt;AY309),1,0))+(IF((AW310&lt;AY310),1,0))</f>
        <v>4</v>
      </c>
      <c r="BJ309" s="16">
        <f>BH309-BI309</f>
        <v>-1</v>
      </c>
      <c r="BK309" s="19">
        <f>SUM(AK308:AK310,AO308:AO310,AS308:AS310,AW308:AW310)</f>
        <v>116</v>
      </c>
      <c r="BL309" s="19">
        <f>SUM(AM308:AM310,AQ308:AQ310,AU308:AU310,AY308:AY310)</f>
        <v>131</v>
      </c>
      <c r="BM309" s="20">
        <f>BK309-BL309</f>
        <v>-15</v>
      </c>
    </row>
    <row r="310" spans="3:65" ht="12" customHeight="1">
      <c r="C310" s="99"/>
      <c r="D310" s="104" t="s">
        <v>116</v>
      </c>
      <c r="E310" s="302"/>
      <c r="F310" s="303"/>
      <c r="G310" s="303"/>
      <c r="H310" s="304"/>
      <c r="I310" s="40"/>
      <c r="J310" s="34">
        <f>IF(I310="","","-")</f>
      </c>
      <c r="K310" s="41"/>
      <c r="L310" s="320"/>
      <c r="M310" s="40"/>
      <c r="N310" s="42">
        <f t="shared" si="82"/>
      </c>
      <c r="O310" s="41"/>
      <c r="P310" s="319"/>
      <c r="Q310" s="40"/>
      <c r="R310" s="42">
        <f t="shared" si="83"/>
      </c>
      <c r="S310" s="41"/>
      <c r="T310" s="279"/>
      <c r="U310" s="220">
        <f>Z309</f>
        <v>3</v>
      </c>
      <c r="V310" s="221" t="s">
        <v>9</v>
      </c>
      <c r="W310" s="221">
        <f>AA309</f>
        <v>0</v>
      </c>
      <c r="X310" s="222" t="s">
        <v>6</v>
      </c>
      <c r="Y310" s="9"/>
      <c r="Z310" s="18"/>
      <c r="AA310" s="19"/>
      <c r="AB310" s="18"/>
      <c r="AC310" s="19"/>
      <c r="AD310" s="20"/>
      <c r="AE310" s="19"/>
      <c r="AF310" s="19"/>
      <c r="AG310" s="20"/>
      <c r="AH310" s="64"/>
      <c r="AI310" s="99"/>
      <c r="AJ310" s="104" t="s">
        <v>121</v>
      </c>
      <c r="AK310" s="302"/>
      <c r="AL310" s="303"/>
      <c r="AM310" s="303"/>
      <c r="AN310" s="304"/>
      <c r="AO310" s="40"/>
      <c r="AP310" s="34">
        <f>IF(AO310="","","-")</f>
      </c>
      <c r="AQ310" s="41"/>
      <c r="AR310" s="320"/>
      <c r="AS310" s="40"/>
      <c r="AT310" s="42">
        <f t="shared" si="84"/>
      </c>
      <c r="AU310" s="41"/>
      <c r="AV310" s="319"/>
      <c r="AW310" s="40">
        <v>14</v>
      </c>
      <c r="AX310" s="42" t="str">
        <f t="shared" si="85"/>
        <v>-</v>
      </c>
      <c r="AY310" s="41">
        <v>21</v>
      </c>
      <c r="AZ310" s="279"/>
      <c r="BA310" s="220">
        <f>BF309</f>
        <v>1</v>
      </c>
      <c r="BB310" s="221" t="s">
        <v>9</v>
      </c>
      <c r="BC310" s="221">
        <f>BG309</f>
        <v>2</v>
      </c>
      <c r="BD310" s="222" t="s">
        <v>6</v>
      </c>
      <c r="BE310" s="9"/>
      <c r="BF310" s="18"/>
      <c r="BG310" s="19"/>
      <c r="BH310" s="18"/>
      <c r="BI310" s="19"/>
      <c r="BJ310" s="20"/>
      <c r="BK310" s="19"/>
      <c r="BL310" s="19"/>
      <c r="BM310" s="20"/>
    </row>
    <row r="311" spans="3:65" ht="12" customHeight="1">
      <c r="C311" s="103" t="s">
        <v>195</v>
      </c>
      <c r="D311" s="100" t="s">
        <v>300</v>
      </c>
      <c r="E311" s="43">
        <f>IF(K308="","",K308)</f>
        <v>17</v>
      </c>
      <c r="F311" s="34" t="str">
        <f aca="true" t="shared" si="86" ref="F311:F319">IF(E311="","","-")</f>
        <v>-</v>
      </c>
      <c r="G311" s="1">
        <f>IF(I308="","",I308)</f>
        <v>21</v>
      </c>
      <c r="H311" s="293" t="str">
        <f>IF(L308="","",IF(L308="○","×",IF(L308="×","○")))</f>
        <v>×</v>
      </c>
      <c r="I311" s="321"/>
      <c r="J311" s="322"/>
      <c r="K311" s="322"/>
      <c r="L311" s="333"/>
      <c r="M311" s="33">
        <v>17</v>
      </c>
      <c r="N311" s="34" t="str">
        <f t="shared" si="82"/>
        <v>-</v>
      </c>
      <c r="O311" s="35">
        <v>21</v>
      </c>
      <c r="P311" s="329" t="str">
        <f>IF(M311&lt;&gt;"",IF(M311&gt;O311,IF(M312&gt;O312,"○",IF(M313&gt;O313,"○","×")),IF(M312&gt;O312,IF(M313&gt;O313,"○","×"),"×")),"")</f>
        <v>○</v>
      </c>
      <c r="Q311" s="33">
        <v>21</v>
      </c>
      <c r="R311" s="34" t="str">
        <f t="shared" si="83"/>
        <v>-</v>
      </c>
      <c r="S311" s="35">
        <v>12</v>
      </c>
      <c r="T311" s="330" t="str">
        <f>IF(Q311&lt;&gt;"",IF(Q311&gt;S311,IF(Q312&gt;S312,"○",IF(Q313&gt;S313,"○","×")),IF(Q312&gt;S312,IF(Q313&gt;S313,"○","×"),"×")),"")</f>
        <v>○</v>
      </c>
      <c r="U311" s="335" t="s">
        <v>384</v>
      </c>
      <c r="V311" s="336"/>
      <c r="W311" s="336"/>
      <c r="X311" s="337"/>
      <c r="Y311" s="9"/>
      <c r="Z311" s="8"/>
      <c r="AA311" s="6"/>
      <c r="AB311" s="8"/>
      <c r="AC311" s="6"/>
      <c r="AD311" s="12"/>
      <c r="AE311" s="6"/>
      <c r="AF311" s="6"/>
      <c r="AG311" s="12"/>
      <c r="AH311" s="64"/>
      <c r="AI311" s="103" t="s">
        <v>146</v>
      </c>
      <c r="AJ311" s="100" t="s">
        <v>316</v>
      </c>
      <c r="AK311" s="43">
        <f>IF(AQ308="","",AQ308)</f>
        <v>21</v>
      </c>
      <c r="AL311" s="34" t="str">
        <f aca="true" t="shared" si="87" ref="AL311:AL319">IF(AK311="","","-")</f>
        <v>-</v>
      </c>
      <c r="AM311" s="1">
        <f>IF(AO308="","",AO308)</f>
        <v>8</v>
      </c>
      <c r="AN311" s="293" t="str">
        <f>IF(AR308="","",IF(AR308="○","×",IF(AR308="×","○")))</f>
        <v>○</v>
      </c>
      <c r="AO311" s="321"/>
      <c r="AP311" s="322"/>
      <c r="AQ311" s="322"/>
      <c r="AR311" s="333"/>
      <c r="AS311" s="33">
        <v>21</v>
      </c>
      <c r="AT311" s="34" t="str">
        <f t="shared" si="84"/>
        <v>-</v>
      </c>
      <c r="AU311" s="35">
        <v>7</v>
      </c>
      <c r="AV311" s="329" t="str">
        <f>IF(AS311&lt;&gt;"",IF(AS311&gt;AU311,IF(AS312&gt;AU312,"○",IF(AS313&gt;AU313,"○","×")),IF(AS312&gt;AU312,IF(AS313&gt;AU313,"○","×"),"×")),"")</f>
        <v>○</v>
      </c>
      <c r="AW311" s="33">
        <v>21</v>
      </c>
      <c r="AX311" s="34" t="str">
        <f t="shared" si="85"/>
        <v>-</v>
      </c>
      <c r="AY311" s="35">
        <v>6</v>
      </c>
      <c r="AZ311" s="330" t="str">
        <f>IF(AW311&lt;&gt;"",IF(AW311&gt;AY311,IF(AW312&gt;AY312,"○",IF(AW313&gt;AY313,"○","×")),IF(AW312&gt;AY312,IF(AW313&gt;AY313,"○","×"),"×")),"")</f>
        <v>○</v>
      </c>
      <c r="BA311" s="335" t="s">
        <v>386</v>
      </c>
      <c r="BB311" s="336"/>
      <c r="BC311" s="336"/>
      <c r="BD311" s="337"/>
      <c r="BE311" s="9"/>
      <c r="BF311" s="8"/>
      <c r="BG311" s="6"/>
      <c r="BH311" s="8"/>
      <c r="BI311" s="6"/>
      <c r="BJ311" s="12"/>
      <c r="BK311" s="6"/>
      <c r="BL311" s="6"/>
      <c r="BM311" s="12"/>
    </row>
    <row r="312" spans="3:65" ht="12" customHeight="1">
      <c r="C312" s="99" t="s">
        <v>198</v>
      </c>
      <c r="D312" s="98" t="s">
        <v>197</v>
      </c>
      <c r="E312" s="43">
        <f>IF(K309="","",K309)</f>
        <v>12</v>
      </c>
      <c r="F312" s="34" t="str">
        <f t="shared" si="86"/>
        <v>-</v>
      </c>
      <c r="G312" s="1">
        <f>IF(I309="","",I309)</f>
        <v>21</v>
      </c>
      <c r="H312" s="294" t="str">
        <f>IF(J309="","",J309)</f>
        <v>-</v>
      </c>
      <c r="I312" s="324"/>
      <c r="J312" s="300"/>
      <c r="K312" s="300"/>
      <c r="L312" s="301"/>
      <c r="M312" s="33">
        <v>22</v>
      </c>
      <c r="N312" s="34" t="str">
        <f t="shared" si="82"/>
        <v>-</v>
      </c>
      <c r="O312" s="35">
        <v>20</v>
      </c>
      <c r="P312" s="319"/>
      <c r="Q312" s="33">
        <v>21</v>
      </c>
      <c r="R312" s="34" t="str">
        <f t="shared" si="83"/>
        <v>-</v>
      </c>
      <c r="S312" s="35">
        <v>17</v>
      </c>
      <c r="T312" s="279"/>
      <c r="U312" s="283"/>
      <c r="V312" s="284"/>
      <c r="W312" s="284"/>
      <c r="X312" s="285"/>
      <c r="Y312" s="9"/>
      <c r="Z312" s="18">
        <f>COUNTIF(E311:T313,"○")</f>
        <v>2</v>
      </c>
      <c r="AA312" s="19">
        <f>COUNTIF(E311:T313,"×")</f>
        <v>1</v>
      </c>
      <c r="AB312" s="14">
        <f>(IF((E311&gt;G311),1,0))+(IF((E312&gt;G312),1,0))+(IF((E313&gt;G313),1,0))+(IF((I311&gt;K311),1,0))+(IF((I312&gt;K312),1,0))+(IF((I313&gt;K313),1,0))+(IF((M311&gt;O311),1,0))+(IF((M312&gt;O312),1,0))+(IF((M313&gt;O313),1,0))+(IF((Q311&gt;S311),1,0))+(IF((Q312&gt;S312),1,0))+(IF((Q313&gt;S313),1,0))</f>
        <v>4</v>
      </c>
      <c r="AC312" s="15">
        <f>(IF((E311&lt;G311),1,0))+(IF((E312&lt;G312),1,0))+(IF((E313&lt;G313),1,0))+(IF((I311&lt;K311),1,0))+(IF((I312&lt;K312),1,0))+(IF((I313&lt;K313),1,0))+(IF((M311&lt;O311),1,0))+(IF((M312&lt;O312),1,0))+(IF((M313&lt;O313),1,0))+(IF((Q311&lt;S311),1,0))+(IF((Q312&lt;S312),1,0))+(IF((Q313&lt;S313),1,0))</f>
        <v>3</v>
      </c>
      <c r="AD312" s="16">
        <f>AB312-AC312</f>
        <v>1</v>
      </c>
      <c r="AE312" s="19">
        <f>SUM(E311:E313,I311:I313,M311:M313,Q311:Q313)</f>
        <v>131</v>
      </c>
      <c r="AF312" s="19">
        <f>SUM(G311:G313,K311:K313,O311:O313,S311:S313)</f>
        <v>120</v>
      </c>
      <c r="AG312" s="20">
        <f>AE312-AF312</f>
        <v>11</v>
      </c>
      <c r="AH312" s="64"/>
      <c r="AI312" s="99" t="s">
        <v>148</v>
      </c>
      <c r="AJ312" s="98" t="s">
        <v>316</v>
      </c>
      <c r="AK312" s="43">
        <f>IF(AQ309="","",AQ309)</f>
        <v>21</v>
      </c>
      <c r="AL312" s="34" t="str">
        <f t="shared" si="87"/>
        <v>-</v>
      </c>
      <c r="AM312" s="1">
        <f>IF(AO309="","",AO309)</f>
        <v>11</v>
      </c>
      <c r="AN312" s="294" t="str">
        <f>IF(AP309="","",AP309)</f>
        <v>-</v>
      </c>
      <c r="AO312" s="324"/>
      <c r="AP312" s="300"/>
      <c r="AQ312" s="300"/>
      <c r="AR312" s="301"/>
      <c r="AS312" s="33">
        <v>21</v>
      </c>
      <c r="AT312" s="34" t="str">
        <f t="shared" si="84"/>
        <v>-</v>
      </c>
      <c r="AU312" s="35">
        <v>3</v>
      </c>
      <c r="AV312" s="319"/>
      <c r="AW312" s="33">
        <v>21</v>
      </c>
      <c r="AX312" s="34" t="str">
        <f t="shared" si="85"/>
        <v>-</v>
      </c>
      <c r="AY312" s="35">
        <v>11</v>
      </c>
      <c r="AZ312" s="279"/>
      <c r="BA312" s="283"/>
      <c r="BB312" s="284"/>
      <c r="BC312" s="284"/>
      <c r="BD312" s="285"/>
      <c r="BE312" s="9"/>
      <c r="BF312" s="18">
        <f>COUNTIF(AK311:AZ313,"○")</f>
        <v>3</v>
      </c>
      <c r="BG312" s="19">
        <f>COUNTIF(AK311:AZ313,"×")</f>
        <v>0</v>
      </c>
      <c r="BH312" s="14">
        <f>(IF((AK311&gt;AM311),1,0))+(IF((AK312&gt;AM312),1,0))+(IF((AK313&gt;AM313),1,0))+(IF((AO311&gt;AQ311),1,0))+(IF((AO312&gt;AQ312),1,0))+(IF((AO313&gt;AQ313),1,0))+(IF((AS311&gt;AU311),1,0))+(IF((AS312&gt;AU312),1,0))+(IF((AS313&gt;AU313),1,0))+(IF((AW311&gt;AY311),1,0))+(IF((AW312&gt;AY312),1,0))+(IF((AW313&gt;AY313),1,0))</f>
        <v>6</v>
      </c>
      <c r="BI312" s="15">
        <f>(IF((AK311&lt;AM311),1,0))+(IF((AK312&lt;AM312),1,0))+(IF((AK313&lt;AM313),1,0))+(IF((AO311&lt;AQ311),1,0))+(IF((AO312&lt;AQ312),1,0))+(IF((AO313&lt;AQ313),1,0))+(IF((AS311&lt;AU311),1,0))+(IF((AS312&lt;AU312),1,0))+(IF((AS313&lt;AU313),1,0))+(IF((AW311&lt;AY311),1,0))+(IF((AW312&lt;AY312),1,0))+(IF((AW313&lt;AY313),1,0))</f>
        <v>0</v>
      </c>
      <c r="BJ312" s="16">
        <f>BH312-BI312</f>
        <v>6</v>
      </c>
      <c r="BK312" s="19">
        <f>SUM(AK311:AK313,AO311:AO313,AS311:AS313,AW311:AW313)</f>
        <v>126</v>
      </c>
      <c r="BL312" s="19">
        <f>SUM(AM311:AM313,AQ311:AQ313,AU311:AU313,AY311:AY313)</f>
        <v>46</v>
      </c>
      <c r="BM312" s="20">
        <f>BK312-BL312</f>
        <v>80</v>
      </c>
    </row>
    <row r="313" spans="3:65" ht="12" customHeight="1">
      <c r="C313" s="102"/>
      <c r="D313" s="101" t="s">
        <v>319</v>
      </c>
      <c r="E313" s="44">
        <f>IF(K310="","",K310)</f>
      </c>
      <c r="F313" s="34">
        <f t="shared" si="86"/>
      </c>
      <c r="G313" s="45">
        <f>IF(I310="","",I310)</f>
      </c>
      <c r="H313" s="295">
        <f>IF(J310="","",J310)</f>
      </c>
      <c r="I313" s="334"/>
      <c r="J313" s="303"/>
      <c r="K313" s="303"/>
      <c r="L313" s="304"/>
      <c r="M313" s="40">
        <v>21</v>
      </c>
      <c r="N313" s="34" t="str">
        <f t="shared" si="82"/>
        <v>-</v>
      </c>
      <c r="O313" s="41">
        <v>8</v>
      </c>
      <c r="P313" s="320"/>
      <c r="Q313" s="40"/>
      <c r="R313" s="42">
        <f t="shared" si="83"/>
      </c>
      <c r="S313" s="41"/>
      <c r="T313" s="331"/>
      <c r="U313" s="220">
        <f>Z312</f>
        <v>2</v>
      </c>
      <c r="V313" s="221" t="s">
        <v>9</v>
      </c>
      <c r="W313" s="221">
        <f>AA312</f>
        <v>1</v>
      </c>
      <c r="X313" s="222" t="s">
        <v>6</v>
      </c>
      <c r="Y313" s="9"/>
      <c r="Z313" s="26"/>
      <c r="AA313" s="27"/>
      <c r="AB313" s="26"/>
      <c r="AC313" s="27"/>
      <c r="AD313" s="28"/>
      <c r="AE313" s="27"/>
      <c r="AF313" s="27"/>
      <c r="AG313" s="28"/>
      <c r="AH313" s="64"/>
      <c r="AI313" s="102"/>
      <c r="AJ313" s="101" t="s">
        <v>91</v>
      </c>
      <c r="AK313" s="44">
        <f>IF(AQ310="","",AQ310)</f>
      </c>
      <c r="AL313" s="34">
        <f t="shared" si="87"/>
      </c>
      <c r="AM313" s="45">
        <f>IF(AO310="","",AO310)</f>
      </c>
      <c r="AN313" s="295">
        <f>IF(AP310="","",AP310)</f>
      </c>
      <c r="AO313" s="334"/>
      <c r="AP313" s="303"/>
      <c r="AQ313" s="303"/>
      <c r="AR313" s="304"/>
      <c r="AS313" s="40"/>
      <c r="AT313" s="34">
        <f t="shared" si="84"/>
      </c>
      <c r="AU313" s="41"/>
      <c r="AV313" s="320"/>
      <c r="AW313" s="40"/>
      <c r="AX313" s="42">
        <f t="shared" si="85"/>
      </c>
      <c r="AY313" s="41"/>
      <c r="AZ313" s="331"/>
      <c r="BA313" s="220">
        <f>BF312</f>
        <v>3</v>
      </c>
      <c r="BB313" s="221" t="s">
        <v>9</v>
      </c>
      <c r="BC313" s="221">
        <f>BG312</f>
        <v>0</v>
      </c>
      <c r="BD313" s="222" t="s">
        <v>6</v>
      </c>
      <c r="BE313" s="9"/>
      <c r="BF313" s="26"/>
      <c r="BG313" s="27"/>
      <c r="BH313" s="26"/>
      <c r="BI313" s="27"/>
      <c r="BJ313" s="28"/>
      <c r="BK313" s="27"/>
      <c r="BL313" s="27"/>
      <c r="BM313" s="28"/>
    </row>
    <row r="314" spans="3:65" ht="12" customHeight="1">
      <c r="C314" s="103" t="s">
        <v>182</v>
      </c>
      <c r="D314" s="100" t="s">
        <v>52</v>
      </c>
      <c r="E314" s="43">
        <f>IF(O308="","",O308)</f>
        <v>12</v>
      </c>
      <c r="F314" s="46" t="str">
        <f t="shared" si="86"/>
        <v>-</v>
      </c>
      <c r="G314" s="1">
        <f>IF(M308="","",M308)</f>
        <v>21</v>
      </c>
      <c r="H314" s="293" t="str">
        <f>IF(P308="","",IF(P308="○","×",IF(P308="×","○")))</f>
        <v>×</v>
      </c>
      <c r="I314" s="47">
        <f>IF(O311="","",O311)</f>
        <v>21</v>
      </c>
      <c r="J314" s="34" t="str">
        <f aca="true" t="shared" si="88" ref="J314:J319">IF(I314="","","-")</f>
        <v>-</v>
      </c>
      <c r="K314" s="1">
        <f>IF(M311="","",M311)</f>
        <v>17</v>
      </c>
      <c r="L314" s="293" t="str">
        <f>IF(P311="","",IF(P311="○","×",IF(P311="×","○")))</f>
        <v>×</v>
      </c>
      <c r="M314" s="321"/>
      <c r="N314" s="322"/>
      <c r="O314" s="322"/>
      <c r="P314" s="333"/>
      <c r="Q314" s="33">
        <v>14</v>
      </c>
      <c r="R314" s="34" t="str">
        <f t="shared" si="83"/>
        <v>-</v>
      </c>
      <c r="S314" s="35">
        <v>21</v>
      </c>
      <c r="T314" s="279" t="str">
        <f>IF(Q314&lt;&gt;"",IF(Q314&gt;S314,IF(Q315&gt;S315,"○",IF(Q316&gt;S316,"○","×")),IF(Q315&gt;S315,IF(Q316&gt;S316,"○","×"),"×")),"")</f>
        <v>×</v>
      </c>
      <c r="U314" s="335" t="s">
        <v>385</v>
      </c>
      <c r="V314" s="336"/>
      <c r="W314" s="336"/>
      <c r="X314" s="337"/>
      <c r="Y314" s="9"/>
      <c r="Z314" s="18"/>
      <c r="AA314" s="19"/>
      <c r="AB314" s="18"/>
      <c r="AC314" s="19"/>
      <c r="AD314" s="20"/>
      <c r="AE314" s="19"/>
      <c r="AF314" s="19"/>
      <c r="AG314" s="20"/>
      <c r="AH314" s="64"/>
      <c r="AI314" s="103" t="s">
        <v>168</v>
      </c>
      <c r="AJ314" s="100" t="s">
        <v>303</v>
      </c>
      <c r="AK314" s="43">
        <f>IF(AU308="","",AU308)</f>
        <v>15</v>
      </c>
      <c r="AL314" s="46" t="str">
        <f t="shared" si="87"/>
        <v>-</v>
      </c>
      <c r="AM314" s="1">
        <f>IF(AS308="","",AS308)</f>
        <v>21</v>
      </c>
      <c r="AN314" s="293" t="str">
        <f>IF(AV308="","",IF(AV308="○","×",IF(AV308="×","○")))</f>
        <v>×</v>
      </c>
      <c r="AO314" s="47">
        <f>IF(AU311="","",AU311)</f>
        <v>7</v>
      </c>
      <c r="AP314" s="34" t="str">
        <f aca="true" t="shared" si="89" ref="AP314:AP319">IF(AO314="","","-")</f>
        <v>-</v>
      </c>
      <c r="AQ314" s="1">
        <f>IF(AS311="","",AS311)</f>
        <v>21</v>
      </c>
      <c r="AR314" s="293" t="str">
        <f>IF(AV311="","",IF(AV311="○","×",IF(AV311="×","○")))</f>
        <v>×</v>
      </c>
      <c r="AS314" s="321"/>
      <c r="AT314" s="322"/>
      <c r="AU314" s="322"/>
      <c r="AV314" s="333"/>
      <c r="AW314" s="33">
        <v>21</v>
      </c>
      <c r="AX314" s="34" t="str">
        <f t="shared" si="85"/>
        <v>-</v>
      </c>
      <c r="AY314" s="35">
        <v>19</v>
      </c>
      <c r="AZ314" s="279" t="str">
        <f>IF(AW314&lt;&gt;"",IF(AW314&gt;AY314,IF(AW315&gt;AY315,"○",IF(AW316&gt;AY316,"○","×")),IF(AW315&gt;AY315,IF(AW316&gt;AY316,"○","×"),"×")),"")</f>
        <v>×</v>
      </c>
      <c r="BA314" s="335" t="s">
        <v>385</v>
      </c>
      <c r="BB314" s="336"/>
      <c r="BC314" s="336"/>
      <c r="BD314" s="337"/>
      <c r="BE314" s="9"/>
      <c r="BF314" s="18"/>
      <c r="BG314" s="19"/>
      <c r="BH314" s="18"/>
      <c r="BI314" s="19"/>
      <c r="BJ314" s="20"/>
      <c r="BK314" s="19"/>
      <c r="BL314" s="19"/>
      <c r="BM314" s="20"/>
    </row>
    <row r="315" spans="3:65" ht="12" customHeight="1">
      <c r="C315" s="99" t="s">
        <v>184</v>
      </c>
      <c r="D315" s="98" t="s">
        <v>52</v>
      </c>
      <c r="E315" s="43">
        <f>IF(O309="","",O309)</f>
        <v>7</v>
      </c>
      <c r="F315" s="34" t="str">
        <f t="shared" si="86"/>
        <v>-</v>
      </c>
      <c r="G315" s="1">
        <f>IF(M309="","",M309)</f>
        <v>21</v>
      </c>
      <c r="H315" s="294">
        <f>IF(J312="","",J312)</f>
      </c>
      <c r="I315" s="47">
        <f>IF(O312="","",O312)</f>
        <v>20</v>
      </c>
      <c r="J315" s="34" t="str">
        <f t="shared" si="88"/>
        <v>-</v>
      </c>
      <c r="K315" s="1">
        <f>IF(M312="","",M312)</f>
        <v>22</v>
      </c>
      <c r="L315" s="294" t="str">
        <f>IF(N312="","",N312)</f>
        <v>-</v>
      </c>
      <c r="M315" s="324"/>
      <c r="N315" s="300"/>
      <c r="O315" s="300"/>
      <c r="P315" s="301"/>
      <c r="Q315" s="33">
        <v>21</v>
      </c>
      <c r="R315" s="34" t="str">
        <f t="shared" si="83"/>
        <v>-</v>
      </c>
      <c r="S315" s="35">
        <v>13</v>
      </c>
      <c r="T315" s="279"/>
      <c r="U315" s="283"/>
      <c r="V315" s="284"/>
      <c r="W315" s="284"/>
      <c r="X315" s="285"/>
      <c r="Y315" s="9"/>
      <c r="Z315" s="18">
        <f>COUNTIF(E314:T316,"○")</f>
        <v>0</v>
      </c>
      <c r="AA315" s="19">
        <f>COUNTIF(E314:T316,"×")</f>
        <v>3</v>
      </c>
      <c r="AB315" s="14">
        <f>(IF((E314&gt;G314),1,0))+(IF((E315&gt;G315),1,0))+(IF((E316&gt;G316),1,0))+(IF((I314&gt;K314),1,0))+(IF((I315&gt;K315),1,0))+(IF((I316&gt;K316),1,0))+(IF((M314&gt;O314),1,0))+(IF((M315&gt;O315),1,0))+(IF((M316&gt;O316),1,0))+(IF((Q314&gt;S314),1,0))+(IF((Q315&gt;S315),1,0))+(IF((Q316&gt;S316),1,0))</f>
        <v>2</v>
      </c>
      <c r="AC315" s="15">
        <f>(IF((E314&lt;G314),1,0))+(IF((E315&lt;G315),1,0))+(IF((E316&lt;G316),1,0))+(IF((I314&lt;K314),1,0))+(IF((I315&lt;K315),1,0))+(IF((I316&lt;K316),1,0))+(IF((M314&lt;O314),1,0))+(IF((M315&lt;O315),1,0))+(IF((M316&lt;O316),1,0))+(IF((Q314&lt;S314),1,0))+(IF((Q315&lt;S315),1,0))+(IF((Q316&lt;S316),1,0))</f>
        <v>6</v>
      </c>
      <c r="AD315" s="16">
        <f>AB315-AC315</f>
        <v>-4</v>
      </c>
      <c r="AE315" s="19">
        <f>SUM(E314:E316,I314:I316,M314:M316,Q314:Q316)</f>
        <v>115</v>
      </c>
      <c r="AF315" s="19">
        <f>SUM(G314:G316,K314:K316,O314:O316,S314:S316)</f>
        <v>157</v>
      </c>
      <c r="AG315" s="20">
        <f>AE315-AF315</f>
        <v>-42</v>
      </c>
      <c r="AH315" s="64"/>
      <c r="AI315" s="99" t="s">
        <v>170</v>
      </c>
      <c r="AJ315" s="98" t="s">
        <v>303</v>
      </c>
      <c r="AK315" s="43">
        <f>IF(AU309="","",AU309)</f>
        <v>20</v>
      </c>
      <c r="AL315" s="34" t="str">
        <f t="shared" si="87"/>
        <v>-</v>
      </c>
      <c r="AM315" s="1">
        <f>IF(AS309="","",AS309)</f>
        <v>22</v>
      </c>
      <c r="AN315" s="294">
        <f>IF(AP312="","",AP312)</f>
      </c>
      <c r="AO315" s="47">
        <f>IF(AU312="","",AU312)</f>
        <v>3</v>
      </c>
      <c r="AP315" s="34" t="str">
        <f t="shared" si="89"/>
        <v>-</v>
      </c>
      <c r="AQ315" s="1">
        <f>IF(AS312="","",AS312)</f>
        <v>21</v>
      </c>
      <c r="AR315" s="294" t="str">
        <f>IF(AT312="","",AT312)</f>
        <v>-</v>
      </c>
      <c r="AS315" s="324"/>
      <c r="AT315" s="300"/>
      <c r="AU315" s="300"/>
      <c r="AV315" s="301"/>
      <c r="AW315" s="33">
        <v>18</v>
      </c>
      <c r="AX315" s="34" t="str">
        <f t="shared" si="85"/>
        <v>-</v>
      </c>
      <c r="AY315" s="35">
        <v>21</v>
      </c>
      <c r="AZ315" s="279"/>
      <c r="BA315" s="283"/>
      <c r="BB315" s="284"/>
      <c r="BC315" s="284"/>
      <c r="BD315" s="285"/>
      <c r="BE315" s="9"/>
      <c r="BF315" s="18">
        <f>COUNTIF(AK314:AZ316,"○")</f>
        <v>0</v>
      </c>
      <c r="BG315" s="19">
        <f>COUNTIF(AK314:AZ316,"×")</f>
        <v>3</v>
      </c>
      <c r="BH315" s="14">
        <f>(IF((AK314&gt;AM314),1,0))+(IF((AK315&gt;AM315),1,0))+(IF((AK316&gt;AM316),1,0))+(IF((AO314&gt;AQ314),1,0))+(IF((AO315&gt;AQ315),1,0))+(IF((AO316&gt;AQ316),1,0))+(IF((AS314&gt;AU314),1,0))+(IF((AS315&gt;AU315),1,0))+(IF((AS316&gt;AU316),1,0))+(IF((AW314&gt;AY314),1,0))+(IF((AW315&gt;AY315),1,0))+(IF((AW316&gt;AY316),1,0))</f>
        <v>1</v>
      </c>
      <c r="BI315" s="15">
        <f>(IF((AK314&lt;AM314),1,0))+(IF((AK315&lt;AM315),1,0))+(IF((AK316&lt;AM316),1,0))+(IF((AO314&lt;AQ314),1,0))+(IF((AO315&lt;AQ315),1,0))+(IF((AO316&lt;AQ316),1,0))+(IF((AS314&lt;AU314),1,0))+(IF((AS315&lt;AU315),1,0))+(IF((AS316&lt;AU316),1,0))+(IF((AW314&lt;AY314),1,0))+(IF((AW315&lt;AY315),1,0))+(IF((AW316&lt;AY316),1,0))</f>
        <v>6</v>
      </c>
      <c r="BJ315" s="16">
        <f>BH315-BI315</f>
        <v>-5</v>
      </c>
      <c r="BK315" s="19">
        <f>SUM(AK314:AK316,AO314:AO316,AS314:AS316,AW314:AW316)</f>
        <v>102</v>
      </c>
      <c r="BL315" s="19">
        <f>SUM(AM314:AM316,AQ314:AQ316,AU314:AU316,AY314:AY316)</f>
        <v>146</v>
      </c>
      <c r="BM315" s="20">
        <f>BK315-BL315</f>
        <v>-44</v>
      </c>
    </row>
    <row r="316" spans="3:65" ht="12" customHeight="1">
      <c r="C316" s="102"/>
      <c r="D316" s="101" t="s">
        <v>151</v>
      </c>
      <c r="E316" s="44">
        <f>IF(O310="","",O310)</f>
      </c>
      <c r="F316" s="42">
        <f t="shared" si="86"/>
      </c>
      <c r="G316" s="45">
        <f>IF(M310="","",M310)</f>
      </c>
      <c r="H316" s="295">
        <f>IF(J313="","",J313)</f>
      </c>
      <c r="I316" s="48">
        <f>IF(O313="","",O313)</f>
        <v>8</v>
      </c>
      <c r="J316" s="34" t="str">
        <f t="shared" si="88"/>
        <v>-</v>
      </c>
      <c r="K316" s="45">
        <f>IF(M313="","",M313)</f>
        <v>21</v>
      </c>
      <c r="L316" s="295" t="str">
        <f>IF(N313="","",N313)</f>
        <v>-</v>
      </c>
      <c r="M316" s="334"/>
      <c r="N316" s="303"/>
      <c r="O316" s="303"/>
      <c r="P316" s="304"/>
      <c r="Q316" s="40">
        <v>12</v>
      </c>
      <c r="R316" s="34" t="str">
        <f t="shared" si="83"/>
        <v>-</v>
      </c>
      <c r="S316" s="41">
        <v>21</v>
      </c>
      <c r="T316" s="331"/>
      <c r="U316" s="220">
        <f>Z315</f>
        <v>0</v>
      </c>
      <c r="V316" s="221" t="s">
        <v>9</v>
      </c>
      <c r="W316" s="221">
        <f>AA315</f>
        <v>3</v>
      </c>
      <c r="X316" s="222" t="s">
        <v>6</v>
      </c>
      <c r="Y316" s="9"/>
      <c r="Z316" s="18"/>
      <c r="AA316" s="19"/>
      <c r="AB316" s="18"/>
      <c r="AC316" s="19"/>
      <c r="AD316" s="20"/>
      <c r="AE316" s="19"/>
      <c r="AF316" s="19"/>
      <c r="AG316" s="20"/>
      <c r="AH316" s="64"/>
      <c r="AI316" s="102"/>
      <c r="AJ316" s="101" t="s">
        <v>319</v>
      </c>
      <c r="AK316" s="44">
        <f>IF(AU310="","",AU310)</f>
      </c>
      <c r="AL316" s="42">
        <f t="shared" si="87"/>
      </c>
      <c r="AM316" s="45">
        <f>IF(AS310="","",AS310)</f>
      </c>
      <c r="AN316" s="295">
        <f>IF(AP313="","",AP313)</f>
      </c>
      <c r="AO316" s="48">
        <f>IF(AU313="","",AU313)</f>
      </c>
      <c r="AP316" s="34">
        <f t="shared" si="89"/>
      </c>
      <c r="AQ316" s="45">
        <f>IF(AS313="","",AS313)</f>
      </c>
      <c r="AR316" s="295">
        <f>IF(AT313="","",AT313)</f>
      </c>
      <c r="AS316" s="334"/>
      <c r="AT316" s="303"/>
      <c r="AU316" s="303"/>
      <c r="AV316" s="304"/>
      <c r="AW316" s="40">
        <v>18</v>
      </c>
      <c r="AX316" s="34" t="str">
        <f t="shared" si="85"/>
        <v>-</v>
      </c>
      <c r="AY316" s="41">
        <v>21</v>
      </c>
      <c r="AZ316" s="331"/>
      <c r="BA316" s="220">
        <f>BF315</f>
        <v>0</v>
      </c>
      <c r="BB316" s="221" t="s">
        <v>9</v>
      </c>
      <c r="BC316" s="221">
        <f>BG315</f>
        <v>3</v>
      </c>
      <c r="BD316" s="222" t="s">
        <v>6</v>
      </c>
      <c r="BE316" s="9"/>
      <c r="BF316" s="18"/>
      <c r="BG316" s="19"/>
      <c r="BH316" s="18"/>
      <c r="BI316" s="19"/>
      <c r="BJ316" s="20"/>
      <c r="BK316" s="19"/>
      <c r="BL316" s="19"/>
      <c r="BM316" s="20"/>
    </row>
    <row r="317" spans="3:65" ht="12" customHeight="1">
      <c r="C317" s="99" t="s">
        <v>191</v>
      </c>
      <c r="D317" s="100" t="s">
        <v>301</v>
      </c>
      <c r="E317" s="43">
        <f>IF(S308="","",S308)</f>
        <v>14</v>
      </c>
      <c r="F317" s="34" t="str">
        <f t="shared" si="86"/>
        <v>-</v>
      </c>
      <c r="G317" s="1">
        <f>IF(Q308="","",Q308)</f>
        <v>21</v>
      </c>
      <c r="H317" s="293" t="str">
        <f>IF(T308="","",IF(T308="○","×",IF(T308="×","○")))</f>
        <v>×</v>
      </c>
      <c r="I317" s="47">
        <f>IF(S311="","",S311)</f>
        <v>12</v>
      </c>
      <c r="J317" s="46" t="str">
        <f t="shared" si="88"/>
        <v>-</v>
      </c>
      <c r="K317" s="1">
        <f>IF(Q311="","",Q311)</f>
        <v>21</v>
      </c>
      <c r="L317" s="293" t="str">
        <f>IF(T311="","",IF(T311="○","×",IF(T311="×","○")))</f>
        <v>×</v>
      </c>
      <c r="M317" s="49">
        <f>IF(S314="","",S314)</f>
        <v>21</v>
      </c>
      <c r="N317" s="34" t="str">
        <f>IF(M317="","","-")</f>
        <v>-</v>
      </c>
      <c r="O317" s="5">
        <f>IF(Q314="","",Q314)</f>
        <v>14</v>
      </c>
      <c r="P317" s="293" t="str">
        <f>IF(T314="","",IF(T314="○","×",IF(T314="×","○")))</f>
        <v>○</v>
      </c>
      <c r="Q317" s="321"/>
      <c r="R317" s="322"/>
      <c r="S317" s="322"/>
      <c r="T317" s="323"/>
      <c r="U317" s="335" t="s">
        <v>387</v>
      </c>
      <c r="V317" s="336"/>
      <c r="W317" s="336"/>
      <c r="X317" s="337"/>
      <c r="Y317" s="9"/>
      <c r="Z317" s="8"/>
      <c r="AA317" s="6"/>
      <c r="AB317" s="8"/>
      <c r="AC317" s="6"/>
      <c r="AD317" s="12"/>
      <c r="AE317" s="6"/>
      <c r="AF317" s="6"/>
      <c r="AG317" s="12"/>
      <c r="AH317" s="64"/>
      <c r="AI317" s="99" t="s">
        <v>177</v>
      </c>
      <c r="AJ317" s="100" t="s">
        <v>52</v>
      </c>
      <c r="AK317" s="43">
        <f>IF(AY308="","",AY308)</f>
        <v>21</v>
      </c>
      <c r="AL317" s="34" t="str">
        <f t="shared" si="87"/>
        <v>-</v>
      </c>
      <c r="AM317" s="1">
        <f>IF(AW308="","",AW308)</f>
        <v>19</v>
      </c>
      <c r="AN317" s="293" t="str">
        <f>IF(AZ308="","",IF(AZ308="○","×",IF(AZ308="×","○")))</f>
        <v>○</v>
      </c>
      <c r="AO317" s="47">
        <f>IF(AY311="","",AY311)</f>
        <v>6</v>
      </c>
      <c r="AP317" s="46" t="str">
        <f t="shared" si="89"/>
        <v>-</v>
      </c>
      <c r="AQ317" s="1">
        <f>IF(AW311="","",AW311)</f>
        <v>21</v>
      </c>
      <c r="AR317" s="293" t="str">
        <f>IF(AZ311="","",IF(AZ311="○","×",IF(AZ311="×","○")))</f>
        <v>×</v>
      </c>
      <c r="AS317" s="49">
        <f>IF(AY314="","",AY314)</f>
        <v>19</v>
      </c>
      <c r="AT317" s="34" t="str">
        <f>IF(AS317="","","-")</f>
        <v>-</v>
      </c>
      <c r="AU317" s="5">
        <f>IF(AW314="","",AW314)</f>
        <v>21</v>
      </c>
      <c r="AV317" s="293" t="str">
        <f>IF(AZ314="","",IF(AZ314="○","×",IF(AZ314="×","○")))</f>
        <v>○</v>
      </c>
      <c r="AW317" s="321"/>
      <c r="AX317" s="322"/>
      <c r="AY317" s="322"/>
      <c r="AZ317" s="323"/>
      <c r="BA317" s="335" t="s">
        <v>384</v>
      </c>
      <c r="BB317" s="336"/>
      <c r="BC317" s="336"/>
      <c r="BD317" s="337"/>
      <c r="BE317" s="9"/>
      <c r="BF317" s="8"/>
      <c r="BG317" s="6"/>
      <c r="BH317" s="8"/>
      <c r="BI317" s="6"/>
      <c r="BJ317" s="12"/>
      <c r="BK317" s="6"/>
      <c r="BL317" s="6"/>
      <c r="BM317" s="12"/>
    </row>
    <row r="318" spans="3:65" ht="12" customHeight="1">
      <c r="C318" s="99" t="s">
        <v>193</v>
      </c>
      <c r="D318" s="98" t="s">
        <v>301</v>
      </c>
      <c r="E318" s="43">
        <f>IF(S309="","",S309)</f>
        <v>7</v>
      </c>
      <c r="F318" s="34" t="str">
        <f t="shared" si="86"/>
        <v>-</v>
      </c>
      <c r="G318" s="1">
        <f>IF(Q309="","",Q309)</f>
        <v>21</v>
      </c>
      <c r="H318" s="294" t="str">
        <f>IF(J315="","",J315)</f>
        <v>-</v>
      </c>
      <c r="I318" s="47">
        <f>IF(S312="","",S312)</f>
        <v>17</v>
      </c>
      <c r="J318" s="34" t="str">
        <f t="shared" si="88"/>
        <v>-</v>
      </c>
      <c r="K318" s="1">
        <f>IF(Q312="","",Q312)</f>
        <v>21</v>
      </c>
      <c r="L318" s="294">
        <f>IF(N315="","",N315)</f>
      </c>
      <c r="M318" s="47">
        <f>IF(S315="","",S315)</f>
        <v>13</v>
      </c>
      <c r="N318" s="34" t="str">
        <f>IF(M318="","","-")</f>
        <v>-</v>
      </c>
      <c r="O318" s="1">
        <f>IF(Q315="","",Q315)</f>
        <v>21</v>
      </c>
      <c r="P318" s="294" t="str">
        <f>IF(R315="","",R315)</f>
        <v>-</v>
      </c>
      <c r="Q318" s="324"/>
      <c r="R318" s="300"/>
      <c r="S318" s="300"/>
      <c r="T318" s="325"/>
      <c r="U318" s="283"/>
      <c r="V318" s="284"/>
      <c r="W318" s="284"/>
      <c r="X318" s="285"/>
      <c r="Y318" s="9"/>
      <c r="Z318" s="18">
        <f>COUNTIF(E317:T319,"○")</f>
        <v>1</v>
      </c>
      <c r="AA318" s="19">
        <f>COUNTIF(E317:T319,"×")</f>
        <v>2</v>
      </c>
      <c r="AB318" s="14">
        <f>(IF((E317&gt;G317),1,0))+(IF((E318&gt;G318),1,0))+(IF((E319&gt;G319),1,0))+(IF((I317&gt;K317),1,0))+(IF((I318&gt;K318),1,0))+(IF((I319&gt;K319),1,0))+(IF((M317&gt;O317),1,0))+(IF((M318&gt;O318),1,0))+(IF((M319&gt;O319),1,0))+(IF((Q317&gt;S317),1,0))+(IF((Q318&gt;S318),1,0))+(IF((Q319&gt;S319),1,0))</f>
        <v>2</v>
      </c>
      <c r="AC318" s="15">
        <f>(IF((E317&lt;G317),1,0))+(IF((E318&lt;G318),1,0))+(IF((E319&lt;G319),1,0))+(IF((I317&lt;K317),1,0))+(IF((I318&lt;K318),1,0))+(IF((I319&lt;K319),1,0))+(IF((M317&lt;O317),1,0))+(IF((M318&lt;O318),1,0))+(IF((M319&lt;O319),1,0))+(IF((Q317&lt;S317),1,0))+(IF((Q318&lt;S318),1,0))+(IF((Q319&lt;S319),1,0))</f>
        <v>5</v>
      </c>
      <c r="AD318" s="16">
        <f>AB318-AC318</f>
        <v>-3</v>
      </c>
      <c r="AE318" s="19">
        <f>SUM(E317:E319,I317:I319,M317:M319,Q317:Q319)</f>
        <v>105</v>
      </c>
      <c r="AF318" s="19">
        <f>SUM(G317:G319,K317:K319,O317:O319,S317:S319)</f>
        <v>131</v>
      </c>
      <c r="AG318" s="20">
        <f>AE318-AF318</f>
        <v>-26</v>
      </c>
      <c r="AH318" s="64"/>
      <c r="AI318" s="99" t="s">
        <v>180</v>
      </c>
      <c r="AJ318" s="98" t="s">
        <v>52</v>
      </c>
      <c r="AK318" s="43">
        <f>IF(AY309="","",AY309)</f>
        <v>12</v>
      </c>
      <c r="AL318" s="34" t="str">
        <f t="shared" si="87"/>
        <v>-</v>
      </c>
      <c r="AM318" s="1">
        <f>IF(AW309="","",AW309)</f>
        <v>21</v>
      </c>
      <c r="AN318" s="294" t="str">
        <f>IF(AP315="","",AP315)</f>
        <v>-</v>
      </c>
      <c r="AO318" s="47">
        <f>IF(AY312="","",AY312)</f>
        <v>11</v>
      </c>
      <c r="AP318" s="34" t="str">
        <f t="shared" si="89"/>
        <v>-</v>
      </c>
      <c r="AQ318" s="1">
        <f>IF(AW312="","",AW312)</f>
        <v>21</v>
      </c>
      <c r="AR318" s="294">
        <f>IF(AT315="","",AT315)</f>
      </c>
      <c r="AS318" s="47">
        <f>IF(AY315="","",AY315)</f>
        <v>21</v>
      </c>
      <c r="AT318" s="34" t="str">
        <f>IF(AS318="","","-")</f>
        <v>-</v>
      </c>
      <c r="AU318" s="1">
        <f>IF(AW315="","",AW315)</f>
        <v>18</v>
      </c>
      <c r="AV318" s="294" t="str">
        <f>IF(AX315="","",AX315)</f>
        <v>-</v>
      </c>
      <c r="AW318" s="324"/>
      <c r="AX318" s="300"/>
      <c r="AY318" s="300"/>
      <c r="AZ318" s="325"/>
      <c r="BA318" s="283"/>
      <c r="BB318" s="284"/>
      <c r="BC318" s="284"/>
      <c r="BD318" s="285"/>
      <c r="BE318" s="9"/>
      <c r="BF318" s="18">
        <f>COUNTIF(AK317:AZ319,"○")</f>
        <v>2</v>
      </c>
      <c r="BG318" s="19">
        <f>COUNTIF(AK317:AZ319,"×")</f>
        <v>1</v>
      </c>
      <c r="BH318" s="14">
        <f>(IF((AK317&gt;AM317),1,0))+(IF((AK318&gt;AM318),1,0))+(IF((AK319&gt;AM319),1,0))+(IF((AO317&gt;AQ317),1,0))+(IF((AO318&gt;AQ318),1,0))+(IF((AO319&gt;AQ319),1,0))+(IF((AS317&gt;AU317),1,0))+(IF((AS318&gt;AU318),1,0))+(IF((AS319&gt;AU319),1,0))+(IF((AW317&gt;AY317),1,0))+(IF((AW318&gt;AY318),1,0))+(IF((AW319&gt;AY319),1,0))</f>
        <v>4</v>
      </c>
      <c r="BI318" s="15">
        <f>(IF((AK317&lt;AM317),1,0))+(IF((AK318&lt;AM318),1,0))+(IF((AK319&lt;AM319),1,0))+(IF((AO317&lt;AQ317),1,0))+(IF((AO318&lt;AQ318),1,0))+(IF((AO319&lt;AQ319),1,0))+(IF((AS317&lt;AU317),1,0))+(IF((AS318&lt;AU318),1,0))+(IF((AS319&lt;AU319),1,0))+(IF((AW317&lt;AY317),1,0))+(IF((AW318&lt;AY318),1,0))+(IF((AW319&lt;AY319),1,0))</f>
        <v>4</v>
      </c>
      <c r="BJ318" s="16">
        <f>BH318-BI318</f>
        <v>0</v>
      </c>
      <c r="BK318" s="19">
        <f>SUM(AK317:AK319,AO317:AO319,AS317:AS319,AW317:AW319)</f>
        <v>132</v>
      </c>
      <c r="BL318" s="19">
        <f>SUM(AM317:AM319,AQ317:AQ319,AU317:AU319,AY317:AY319)</f>
        <v>153</v>
      </c>
      <c r="BM318" s="20">
        <f>BK318-BL318</f>
        <v>-21</v>
      </c>
    </row>
    <row r="319" spans="3:65" ht="12" customHeight="1" thickBot="1">
      <c r="C319" s="97"/>
      <c r="D319" s="96" t="s">
        <v>91</v>
      </c>
      <c r="E319" s="50">
        <f>IF(S310="","",S310)</f>
      </c>
      <c r="F319" s="51">
        <f t="shared" si="86"/>
      </c>
      <c r="G319" s="2">
        <f>IF(Q310="","",Q310)</f>
      </c>
      <c r="H319" s="332" t="str">
        <f>IF(J316="","",J316)</f>
        <v>-</v>
      </c>
      <c r="I319" s="52">
        <f>IF(S313="","",S313)</f>
      </c>
      <c r="J319" s="51">
        <f t="shared" si="88"/>
      </c>
      <c r="K319" s="2">
        <f>IF(Q313="","",Q313)</f>
      </c>
      <c r="L319" s="332">
        <f>IF(N316="","",N316)</f>
      </c>
      <c r="M319" s="52">
        <f>IF(S316="","",S316)</f>
        <v>21</v>
      </c>
      <c r="N319" s="51" t="str">
        <f>IF(M319="","","-")</f>
        <v>-</v>
      </c>
      <c r="O319" s="2">
        <f>IF(Q316="","",Q316)</f>
        <v>12</v>
      </c>
      <c r="P319" s="332" t="str">
        <f>IF(R316="","",R316)</f>
        <v>-</v>
      </c>
      <c r="Q319" s="326"/>
      <c r="R319" s="327"/>
      <c r="S319" s="327"/>
      <c r="T319" s="328"/>
      <c r="U319" s="30">
        <f>Z318</f>
        <v>1</v>
      </c>
      <c r="V319" s="31" t="s">
        <v>9</v>
      </c>
      <c r="W319" s="31">
        <f>AA318</f>
        <v>2</v>
      </c>
      <c r="X319" s="32" t="s">
        <v>6</v>
      </c>
      <c r="Y319" s="9"/>
      <c r="Z319" s="26"/>
      <c r="AA319" s="27"/>
      <c r="AB319" s="26"/>
      <c r="AC319" s="27"/>
      <c r="AD319" s="28"/>
      <c r="AE319" s="27"/>
      <c r="AF319" s="27"/>
      <c r="AG319" s="28"/>
      <c r="AH319" s="64"/>
      <c r="AI319" s="97"/>
      <c r="AJ319" s="96" t="s">
        <v>151</v>
      </c>
      <c r="AK319" s="50">
        <f>IF(AY310="","",AY310)</f>
        <v>21</v>
      </c>
      <c r="AL319" s="51" t="str">
        <f t="shared" si="87"/>
        <v>-</v>
      </c>
      <c r="AM319" s="2">
        <f>IF(AW310="","",AW310)</f>
        <v>14</v>
      </c>
      <c r="AN319" s="332">
        <f>IF(AP316="","",AP316)</f>
      </c>
      <c r="AO319" s="52">
        <f>IF(AY313="","",AY313)</f>
      </c>
      <c r="AP319" s="51">
        <f t="shared" si="89"/>
      </c>
      <c r="AQ319" s="2">
        <f>IF(AW313="","",AW313)</f>
      </c>
      <c r="AR319" s="332">
        <f>IF(AT316="","",AT316)</f>
      </c>
      <c r="AS319" s="52">
        <f>IF(AY316="","",AY316)</f>
        <v>21</v>
      </c>
      <c r="AT319" s="51" t="str">
        <f>IF(AS319="","","-")</f>
        <v>-</v>
      </c>
      <c r="AU319" s="2">
        <f>IF(AW316="","",AW316)</f>
        <v>18</v>
      </c>
      <c r="AV319" s="332" t="str">
        <f>IF(AX316="","",AX316)</f>
        <v>-</v>
      </c>
      <c r="AW319" s="326"/>
      <c r="AX319" s="327"/>
      <c r="AY319" s="327"/>
      <c r="AZ319" s="328"/>
      <c r="BA319" s="223">
        <f>BF318</f>
        <v>2</v>
      </c>
      <c r="BB319" s="224" t="s">
        <v>9</v>
      </c>
      <c r="BC319" s="224">
        <f>BG318</f>
        <v>1</v>
      </c>
      <c r="BD319" s="225" t="s">
        <v>6</v>
      </c>
      <c r="BE319" s="9"/>
      <c r="BF319" s="26"/>
      <c r="BG319" s="27"/>
      <c r="BH319" s="26"/>
      <c r="BI319" s="27"/>
      <c r="BJ319" s="28"/>
      <c r="BK319" s="27"/>
      <c r="BL319" s="27"/>
      <c r="BM319" s="28"/>
    </row>
    <row r="320" spans="3:61" ht="10.5" customHeight="1">
      <c r="C320" s="67"/>
      <c r="D320" s="71"/>
      <c r="E320" s="71"/>
      <c r="F320" s="71"/>
      <c r="G320" s="71"/>
      <c r="H320" s="71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121"/>
      <c r="T320" s="121"/>
      <c r="U320" s="121"/>
      <c r="V320" s="121"/>
      <c r="W320" s="121"/>
      <c r="X320" s="68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</row>
    <row r="321" spans="26:60" s="65" customFormat="1" ht="13.5" customHeight="1" thickBot="1">
      <c r="Z321" s="120"/>
      <c r="AA321" s="120"/>
      <c r="AB321" s="120"/>
      <c r="AC321" s="120"/>
      <c r="AD321" s="120"/>
      <c r="AE321" s="120"/>
      <c r="AF321" s="120"/>
      <c r="AG321" s="120"/>
      <c r="AH321" s="120"/>
      <c r="AN321" s="111"/>
      <c r="AO321" s="110"/>
      <c r="AP321" s="121"/>
      <c r="AQ321" s="121"/>
      <c r="AR321" s="121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</row>
    <row r="322" spans="1:61" s="65" customFormat="1" ht="13.5" customHeight="1" thickBot="1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12"/>
      <c r="AJ322" s="112"/>
      <c r="AK322" s="112"/>
      <c r="AL322" s="112"/>
      <c r="AM322" s="112"/>
      <c r="AN322" s="131"/>
      <c r="AO322" s="132"/>
      <c r="AP322" s="115"/>
      <c r="AQ322" s="115"/>
      <c r="AR322" s="115"/>
      <c r="AS322" s="112"/>
      <c r="AT322" s="112"/>
      <c r="AU322" s="112"/>
      <c r="AV322" s="112"/>
      <c r="AW322" s="112"/>
      <c r="AX322" s="112"/>
      <c r="AY322" s="112"/>
      <c r="AZ322" s="112"/>
      <c r="BA322" s="112"/>
      <c r="BB322" s="112"/>
      <c r="BC322" s="112"/>
      <c r="BD322" s="112"/>
      <c r="BE322" s="112"/>
      <c r="BF322" s="112"/>
      <c r="BG322" s="112"/>
      <c r="BH322" s="112"/>
      <c r="BI322" s="112"/>
    </row>
    <row r="323" spans="5:65" s="65" customFormat="1" ht="12" customHeight="1"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AC323" s="86"/>
      <c r="AD323" s="86"/>
      <c r="AE323" s="68"/>
      <c r="AF323" s="68"/>
      <c r="AG323" s="68"/>
      <c r="AH323" s="68"/>
      <c r="AI323" s="255" t="s">
        <v>78</v>
      </c>
      <c r="AJ323" s="256"/>
      <c r="AK323" s="259" t="str">
        <f>AI325</f>
        <v>大西彩楽</v>
      </c>
      <c r="AL323" s="233"/>
      <c r="AM323" s="233"/>
      <c r="AN323" s="234"/>
      <c r="AO323" s="232" t="str">
        <f>AI328</f>
        <v>大石理絵子</v>
      </c>
      <c r="AP323" s="233"/>
      <c r="AQ323" s="233"/>
      <c r="AR323" s="234"/>
      <c r="AS323" s="232" t="str">
        <f>AI331</f>
        <v>岡田吾祐里</v>
      </c>
      <c r="AT323" s="233"/>
      <c r="AU323" s="233"/>
      <c r="AV323" s="234"/>
      <c r="AW323" s="232" t="str">
        <f>AI334</f>
        <v>山中心路</v>
      </c>
      <c r="AX323" s="233"/>
      <c r="AY323" s="233"/>
      <c r="AZ323" s="260"/>
      <c r="BA323" s="230" t="s">
        <v>0</v>
      </c>
      <c r="BB323" s="261"/>
      <c r="BC323" s="261"/>
      <c r="BD323" s="231"/>
      <c r="BE323" s="9"/>
      <c r="BF323" s="305" t="s">
        <v>2</v>
      </c>
      <c r="BG323" s="307"/>
      <c r="BH323" s="305" t="s">
        <v>3</v>
      </c>
      <c r="BI323" s="306"/>
      <c r="BJ323" s="307"/>
      <c r="BK323" s="305" t="s">
        <v>4</v>
      </c>
      <c r="BL323" s="306"/>
      <c r="BM323" s="307"/>
    </row>
    <row r="324" spans="3:65" s="65" customFormat="1" ht="12" customHeight="1" thickBot="1">
      <c r="C324" s="288" t="s">
        <v>87</v>
      </c>
      <c r="D324" s="288"/>
      <c r="E324" s="288"/>
      <c r="F324" s="288"/>
      <c r="G324" s="288"/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288"/>
      <c r="AA324" s="288"/>
      <c r="AB324" s="288"/>
      <c r="AC324" s="288"/>
      <c r="AD324" s="288"/>
      <c r="AE324" s="120"/>
      <c r="AF324" s="120"/>
      <c r="AG324" s="120"/>
      <c r="AH324" s="120"/>
      <c r="AI324" s="257"/>
      <c r="AJ324" s="258"/>
      <c r="AK324" s="265" t="str">
        <f>AI326</f>
        <v>大西遠永</v>
      </c>
      <c r="AL324" s="236"/>
      <c r="AM324" s="236"/>
      <c r="AN324" s="237"/>
      <c r="AO324" s="235" t="str">
        <f>AI329</f>
        <v>藤村瑞穂</v>
      </c>
      <c r="AP324" s="236"/>
      <c r="AQ324" s="236"/>
      <c r="AR324" s="237"/>
      <c r="AS324" s="235" t="str">
        <f>AI332</f>
        <v>亀岡直美</v>
      </c>
      <c r="AT324" s="236"/>
      <c r="AU324" s="236"/>
      <c r="AV324" s="237"/>
      <c r="AW324" s="235" t="str">
        <f>AI335</f>
        <v>石川安美</v>
      </c>
      <c r="AX324" s="236"/>
      <c r="AY324" s="236"/>
      <c r="AZ324" s="238"/>
      <c r="BA324" s="239" t="s">
        <v>1</v>
      </c>
      <c r="BB324" s="240"/>
      <c r="BC324" s="240"/>
      <c r="BD324" s="241"/>
      <c r="BE324" s="9"/>
      <c r="BF324" s="7" t="s">
        <v>5</v>
      </c>
      <c r="BG324" s="3" t="s">
        <v>6</v>
      </c>
      <c r="BH324" s="7" t="s">
        <v>40</v>
      </c>
      <c r="BI324" s="3" t="s">
        <v>7</v>
      </c>
      <c r="BJ324" s="4" t="s">
        <v>8</v>
      </c>
      <c r="BK324" s="3" t="s">
        <v>40</v>
      </c>
      <c r="BL324" s="3" t="s">
        <v>7</v>
      </c>
      <c r="BM324" s="4" t="s">
        <v>8</v>
      </c>
    </row>
    <row r="325" spans="3:65" s="65" customFormat="1" ht="12" customHeight="1">
      <c r="C325" s="288"/>
      <c r="D325" s="288"/>
      <c r="E325" s="288"/>
      <c r="F325" s="288"/>
      <c r="G325" s="288"/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288"/>
      <c r="AA325" s="288"/>
      <c r="AB325" s="288"/>
      <c r="AC325" s="288"/>
      <c r="AD325" s="288"/>
      <c r="AE325" s="120"/>
      <c r="AF325" s="120"/>
      <c r="AG325" s="120"/>
      <c r="AH325" s="120"/>
      <c r="AI325" s="107" t="s">
        <v>200</v>
      </c>
      <c r="AJ325" s="106" t="s">
        <v>187</v>
      </c>
      <c r="AK325" s="296"/>
      <c r="AL325" s="297"/>
      <c r="AM325" s="297"/>
      <c r="AN325" s="298"/>
      <c r="AO325" s="33">
        <v>6</v>
      </c>
      <c r="AP325" s="34" t="str">
        <f>IF(AO325="","","-")</f>
        <v>-</v>
      </c>
      <c r="AQ325" s="35">
        <v>21</v>
      </c>
      <c r="AR325" s="318" t="str">
        <f>IF(AO325&lt;&gt;"",IF(AO325&gt;AQ325,IF(AO326&gt;AQ326,"○",IF(AO327&gt;AQ327,"○","×")),IF(AO326&gt;AQ326,IF(AO327&gt;AQ327,"○","×"),"×")),"")</f>
        <v>×</v>
      </c>
      <c r="AS325" s="33">
        <v>16</v>
      </c>
      <c r="AT325" s="36" t="str">
        <f aca="true" t="shared" si="90" ref="AT325:AT330">IF(AS325="","","-")</f>
        <v>-</v>
      </c>
      <c r="AU325" s="37">
        <v>21</v>
      </c>
      <c r="AV325" s="318" t="str">
        <f>IF(AS325&lt;&gt;"",IF(AS325&gt;AU325,IF(AS326&gt;AU326,"○",IF(AS327&gt;AU327,"○","×")),IF(AS326&gt;AU326,IF(AS327&gt;AU327,"○","×"),"×")),"")</f>
        <v>×</v>
      </c>
      <c r="AW325" s="38">
        <v>21</v>
      </c>
      <c r="AX325" s="36" t="str">
        <f aca="true" t="shared" si="91" ref="AX325:AX333">IF(AW325="","","-")</f>
        <v>-</v>
      </c>
      <c r="AY325" s="35">
        <v>11</v>
      </c>
      <c r="AZ325" s="278" t="str">
        <f>IF(AW325&lt;&gt;"",IF(AW325&gt;AY325,IF(AW326&gt;AY326,"○",IF(AW327&gt;AY327,"○","×")),IF(AW326&gt;AY326,IF(AW327&gt;AY327,"○","×"),"×")),"")</f>
        <v>○</v>
      </c>
      <c r="BA325" s="280" t="s">
        <v>387</v>
      </c>
      <c r="BB325" s="281"/>
      <c r="BC325" s="281"/>
      <c r="BD325" s="282"/>
      <c r="BE325" s="9"/>
      <c r="BF325" s="18"/>
      <c r="BG325" s="19"/>
      <c r="BH325" s="8"/>
      <c r="BI325" s="6"/>
      <c r="BJ325" s="12"/>
      <c r="BK325" s="19"/>
      <c r="BL325" s="19"/>
      <c r="BM325" s="20"/>
    </row>
    <row r="326" spans="3:65" s="65" customFormat="1" ht="12" customHeight="1">
      <c r="C326" s="288"/>
      <c r="D326" s="288"/>
      <c r="E326" s="288"/>
      <c r="F326" s="288"/>
      <c r="G326" s="288"/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288"/>
      <c r="AA326" s="288"/>
      <c r="AB326" s="288"/>
      <c r="AC326" s="288"/>
      <c r="AD326" s="288"/>
      <c r="AE326" s="120"/>
      <c r="AF326" s="120"/>
      <c r="AG326" s="120"/>
      <c r="AH326" s="120"/>
      <c r="AI326" s="99" t="s">
        <v>202</v>
      </c>
      <c r="AJ326" s="105" t="s">
        <v>187</v>
      </c>
      <c r="AK326" s="299"/>
      <c r="AL326" s="300"/>
      <c r="AM326" s="300"/>
      <c r="AN326" s="301"/>
      <c r="AO326" s="33">
        <v>5</v>
      </c>
      <c r="AP326" s="34" t="str">
        <f>IF(AO326="","","-")</f>
        <v>-</v>
      </c>
      <c r="AQ326" s="39">
        <v>21</v>
      </c>
      <c r="AR326" s="319"/>
      <c r="AS326" s="33">
        <v>10</v>
      </c>
      <c r="AT326" s="34" t="str">
        <f t="shared" si="90"/>
        <v>-</v>
      </c>
      <c r="AU326" s="35">
        <v>21</v>
      </c>
      <c r="AV326" s="319"/>
      <c r="AW326" s="33">
        <v>21</v>
      </c>
      <c r="AX326" s="34" t="str">
        <f t="shared" si="91"/>
        <v>-</v>
      </c>
      <c r="AY326" s="35">
        <v>18</v>
      </c>
      <c r="AZ326" s="279"/>
      <c r="BA326" s="283"/>
      <c r="BB326" s="284"/>
      <c r="BC326" s="284"/>
      <c r="BD326" s="285"/>
      <c r="BE326" s="9"/>
      <c r="BF326" s="18">
        <f>COUNTIF(AK325:AZ327,"○")</f>
        <v>1</v>
      </c>
      <c r="BG326" s="19">
        <f>COUNTIF(AK325:AZ327,"×")</f>
        <v>2</v>
      </c>
      <c r="BH326" s="14">
        <f>(IF((AK325&gt;AM325),1,0))+(IF((AK326&gt;AM326),1,0))+(IF((AK327&gt;AM327),1,0))+(IF((AO325&gt;AQ325),1,0))+(IF((AO326&gt;AQ326),1,0))+(IF((AO327&gt;AQ327),1,0))+(IF((AS325&gt;AU325),1,0))+(IF((AS326&gt;AU326),1,0))+(IF((AS327&gt;AU327),1,0))+(IF((AW325&gt;AY325),1,0))+(IF((AW326&gt;AY326),1,0))+(IF((AW327&gt;AY327),1,0))</f>
        <v>2</v>
      </c>
      <c r="BI326" s="15">
        <f>(IF((AK325&lt;AM325),1,0))+(IF((AK326&lt;AM326),1,0))+(IF((AK327&lt;AM327),1,0))+(IF((AO325&lt;AQ325),1,0))+(IF((AO326&lt;AQ326),1,0))+(IF((AO327&lt;AQ327),1,0))+(IF((AS325&lt;AU325),1,0))+(IF((AS326&lt;AU326),1,0))+(IF((AS327&lt;AU327),1,0))+(IF((AW325&lt;AY325),1,0))+(IF((AW326&lt;AY326),1,0))+(IF((AW327&lt;AY327),1,0))</f>
        <v>4</v>
      </c>
      <c r="BJ326" s="16">
        <f>BH326-BI326</f>
        <v>-2</v>
      </c>
      <c r="BK326" s="19">
        <f>SUM(AK325:AK327,AO325:AO327,AS325:AS327,AW325:AW327)</f>
        <v>79</v>
      </c>
      <c r="BL326" s="19">
        <f>SUM(AM325:AM327,AQ325:AQ327,AU325:AU327,AY325:AY327)</f>
        <v>113</v>
      </c>
      <c r="BM326" s="20">
        <f>BK326-BL326</f>
        <v>-34</v>
      </c>
    </row>
    <row r="327" spans="29:65" s="65" customFormat="1" ht="12" customHeight="1">
      <c r="AC327" s="120"/>
      <c r="AD327" s="120"/>
      <c r="AE327" s="120"/>
      <c r="AF327" s="120"/>
      <c r="AG327" s="120"/>
      <c r="AH327" s="120"/>
      <c r="AI327" s="99"/>
      <c r="AJ327" s="104" t="s">
        <v>319</v>
      </c>
      <c r="AK327" s="302"/>
      <c r="AL327" s="303"/>
      <c r="AM327" s="303"/>
      <c r="AN327" s="304"/>
      <c r="AO327" s="40"/>
      <c r="AP327" s="34">
        <f>IF(AO327="","","-")</f>
      </c>
      <c r="AQ327" s="41"/>
      <c r="AR327" s="320"/>
      <c r="AS327" s="40"/>
      <c r="AT327" s="42">
        <f t="shared" si="90"/>
      </c>
      <c r="AU327" s="41"/>
      <c r="AV327" s="319"/>
      <c r="AW327" s="40"/>
      <c r="AX327" s="42">
        <f t="shared" si="91"/>
      </c>
      <c r="AY327" s="41"/>
      <c r="AZ327" s="279"/>
      <c r="BA327" s="220">
        <f>BF326</f>
        <v>1</v>
      </c>
      <c r="BB327" s="221" t="s">
        <v>9</v>
      </c>
      <c r="BC327" s="221">
        <f>BG326</f>
        <v>2</v>
      </c>
      <c r="BD327" s="222" t="s">
        <v>6</v>
      </c>
      <c r="BE327" s="9"/>
      <c r="BF327" s="18"/>
      <c r="BG327" s="19"/>
      <c r="BH327" s="18"/>
      <c r="BI327" s="19"/>
      <c r="BJ327" s="20"/>
      <c r="BK327" s="19"/>
      <c r="BL327" s="19"/>
      <c r="BM327" s="20"/>
    </row>
    <row r="328" spans="3:65" s="65" customFormat="1" ht="12" customHeight="1"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27" t="s">
        <v>375</v>
      </c>
      <c r="N328" s="68"/>
      <c r="O328" s="94"/>
      <c r="P328" s="94"/>
      <c r="Q328" s="94"/>
      <c r="R328" s="128"/>
      <c r="S328" s="128"/>
      <c r="T328" s="128"/>
      <c r="U328" s="128"/>
      <c r="V328" s="128"/>
      <c r="W328" s="91"/>
      <c r="X328" s="94"/>
      <c r="Y328" s="94"/>
      <c r="Z328" s="94"/>
      <c r="AA328" s="94"/>
      <c r="AB328" s="180"/>
      <c r="AC328" s="180"/>
      <c r="AD328" s="180"/>
      <c r="AE328" s="120"/>
      <c r="AF328" s="120"/>
      <c r="AG328" s="120"/>
      <c r="AH328" s="120"/>
      <c r="AI328" s="103" t="s">
        <v>205</v>
      </c>
      <c r="AJ328" s="100" t="s">
        <v>204</v>
      </c>
      <c r="AK328" s="43">
        <f>IF(AQ325="","",AQ325)</f>
        <v>21</v>
      </c>
      <c r="AL328" s="34" t="str">
        <f aca="true" t="shared" si="92" ref="AL328:AL336">IF(AK328="","","-")</f>
        <v>-</v>
      </c>
      <c r="AM328" s="1">
        <f>IF(AO325="","",AO325)</f>
        <v>6</v>
      </c>
      <c r="AN328" s="293" t="str">
        <f>IF(AR325="","",IF(AR325="○","×",IF(AR325="×","○")))</f>
        <v>○</v>
      </c>
      <c r="AO328" s="321"/>
      <c r="AP328" s="322"/>
      <c r="AQ328" s="322"/>
      <c r="AR328" s="333"/>
      <c r="AS328" s="33">
        <v>21</v>
      </c>
      <c r="AT328" s="34" t="str">
        <f t="shared" si="90"/>
        <v>-</v>
      </c>
      <c r="AU328" s="35">
        <v>15</v>
      </c>
      <c r="AV328" s="329" t="str">
        <f>IF(AS328&lt;&gt;"",IF(AS328&gt;AU328,IF(AS329&gt;AU329,"○",IF(AS330&gt;AU330,"○","×")),IF(AS329&gt;AU329,IF(AS330&gt;AU330,"○","×"),"×")),"")</f>
        <v>○</v>
      </c>
      <c r="AW328" s="33">
        <v>21</v>
      </c>
      <c r="AX328" s="34" t="str">
        <f t="shared" si="91"/>
        <v>-</v>
      </c>
      <c r="AY328" s="35">
        <v>8</v>
      </c>
      <c r="AZ328" s="330" t="str">
        <f>IF(AW328&lt;&gt;"",IF(AW328&gt;AY328,IF(AW329&gt;AY329,"○",IF(AW330&gt;AY330,"○","×")),IF(AW329&gt;AY329,IF(AW330&gt;AY330,"○","×"),"×")),"")</f>
        <v>○</v>
      </c>
      <c r="BA328" s="335" t="s">
        <v>386</v>
      </c>
      <c r="BB328" s="336"/>
      <c r="BC328" s="336"/>
      <c r="BD328" s="337"/>
      <c r="BE328" s="9"/>
      <c r="BF328" s="8"/>
      <c r="BG328" s="6"/>
      <c r="BH328" s="8"/>
      <c r="BI328" s="6"/>
      <c r="BJ328" s="12"/>
      <c r="BK328" s="6"/>
      <c r="BL328" s="6"/>
      <c r="BM328" s="12"/>
    </row>
    <row r="329" spans="3:65" s="65" customFormat="1" ht="12" customHeight="1"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289" t="str">
        <f>AI328</f>
        <v>大石理絵子</v>
      </c>
      <c r="N329" s="290"/>
      <c r="O329" s="290"/>
      <c r="P329" s="290"/>
      <c r="Q329" s="290"/>
      <c r="R329" s="290"/>
      <c r="S329" s="290"/>
      <c r="T329" s="291" t="str">
        <f>AJ328</f>
        <v>柞田同好会</v>
      </c>
      <c r="U329" s="290"/>
      <c r="V329" s="290"/>
      <c r="W329" s="290"/>
      <c r="X329" s="290"/>
      <c r="Y329" s="290"/>
      <c r="Z329" s="290"/>
      <c r="AA329" s="292"/>
      <c r="AB329" s="180"/>
      <c r="AC329" s="180"/>
      <c r="AD329" s="180"/>
      <c r="AE329" s="120"/>
      <c r="AF329" s="120"/>
      <c r="AG329" s="120"/>
      <c r="AH329" s="120"/>
      <c r="AI329" s="99" t="s">
        <v>208</v>
      </c>
      <c r="AJ329" s="98" t="s">
        <v>204</v>
      </c>
      <c r="AK329" s="43">
        <f>IF(AQ326="","",AQ326)</f>
        <v>21</v>
      </c>
      <c r="AL329" s="34" t="str">
        <f t="shared" si="92"/>
        <v>-</v>
      </c>
      <c r="AM329" s="1">
        <f>IF(AO326="","",AO326)</f>
        <v>5</v>
      </c>
      <c r="AN329" s="294" t="str">
        <f>IF(AP326="","",AP326)</f>
        <v>-</v>
      </c>
      <c r="AO329" s="324"/>
      <c r="AP329" s="300"/>
      <c r="AQ329" s="300"/>
      <c r="AR329" s="301"/>
      <c r="AS329" s="33">
        <v>21</v>
      </c>
      <c r="AT329" s="34" t="str">
        <f t="shared" si="90"/>
        <v>-</v>
      </c>
      <c r="AU329" s="35">
        <v>8</v>
      </c>
      <c r="AV329" s="319"/>
      <c r="AW329" s="33">
        <v>21</v>
      </c>
      <c r="AX329" s="34" t="str">
        <f t="shared" si="91"/>
        <v>-</v>
      </c>
      <c r="AY329" s="35">
        <v>10</v>
      </c>
      <c r="AZ329" s="279"/>
      <c r="BA329" s="283"/>
      <c r="BB329" s="284"/>
      <c r="BC329" s="284"/>
      <c r="BD329" s="285"/>
      <c r="BE329" s="9"/>
      <c r="BF329" s="18">
        <f>COUNTIF(AK328:AZ330,"○")</f>
        <v>3</v>
      </c>
      <c r="BG329" s="19">
        <f>COUNTIF(AK328:AZ330,"×")</f>
        <v>0</v>
      </c>
      <c r="BH329" s="14">
        <f>(IF((AK328&gt;AM328),1,0))+(IF((AK329&gt;AM329),1,0))+(IF((AK330&gt;AM330),1,0))+(IF((AO328&gt;AQ328),1,0))+(IF((AO329&gt;AQ329),1,0))+(IF((AO330&gt;AQ330),1,0))+(IF((AS328&gt;AU328),1,0))+(IF((AS329&gt;AU329),1,0))+(IF((AS330&gt;AU330),1,0))+(IF((AW328&gt;AY328),1,0))+(IF((AW329&gt;AY329),1,0))+(IF((AW330&gt;AY330),1,0))</f>
        <v>6</v>
      </c>
      <c r="BI329" s="15">
        <f>(IF((AK328&lt;AM328),1,0))+(IF((AK329&lt;AM329),1,0))+(IF((AK330&lt;AM330),1,0))+(IF((AO328&lt;AQ328),1,0))+(IF((AO329&lt;AQ329),1,0))+(IF((AO330&lt;AQ330),1,0))+(IF((AS328&lt;AU328),1,0))+(IF((AS329&lt;AU329),1,0))+(IF((AS330&lt;AU330),1,0))+(IF((AW328&lt;AY328),1,0))+(IF((AW329&lt;AY329),1,0))+(IF((AW330&lt;AY330),1,0))</f>
        <v>0</v>
      </c>
      <c r="BJ329" s="16">
        <f>BH329-BI329</f>
        <v>6</v>
      </c>
      <c r="BK329" s="19">
        <f>SUM(AK328:AK330,AO328:AO330,AS328:AS330,AW328:AW330)</f>
        <v>126</v>
      </c>
      <c r="BL329" s="19">
        <f>SUM(AM328:AM330,AQ328:AQ330,AU328:AU330,AY328:AY330)</f>
        <v>52</v>
      </c>
      <c r="BM329" s="20">
        <f>BK329-BL329</f>
        <v>74</v>
      </c>
    </row>
    <row r="330" spans="3:65" s="65" customFormat="1" ht="12" customHeight="1"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269" t="str">
        <f>AI329</f>
        <v>藤村瑞穂</v>
      </c>
      <c r="N330" s="270"/>
      <c r="O330" s="270"/>
      <c r="P330" s="270"/>
      <c r="Q330" s="270"/>
      <c r="R330" s="270"/>
      <c r="S330" s="270"/>
      <c r="T330" s="271" t="str">
        <f>AJ329</f>
        <v>柞田同好会</v>
      </c>
      <c r="U330" s="271"/>
      <c r="V330" s="271"/>
      <c r="W330" s="271"/>
      <c r="X330" s="271"/>
      <c r="Y330" s="271"/>
      <c r="Z330" s="271"/>
      <c r="AA330" s="272"/>
      <c r="AB330" s="180"/>
      <c r="AC330" s="180"/>
      <c r="AD330" s="180"/>
      <c r="AE330" s="120"/>
      <c r="AF330" s="120"/>
      <c r="AG330" s="120"/>
      <c r="AH330" s="120"/>
      <c r="AI330" s="102"/>
      <c r="AJ330" s="101" t="s">
        <v>206</v>
      </c>
      <c r="AK330" s="44">
        <f>IF(AQ327="","",AQ327)</f>
      </c>
      <c r="AL330" s="34">
        <f t="shared" si="92"/>
      </c>
      <c r="AM330" s="45">
        <f>IF(AO327="","",AO327)</f>
      </c>
      <c r="AN330" s="295">
        <f>IF(AP327="","",AP327)</f>
      </c>
      <c r="AO330" s="334"/>
      <c r="AP330" s="303"/>
      <c r="AQ330" s="303"/>
      <c r="AR330" s="304"/>
      <c r="AS330" s="40"/>
      <c r="AT330" s="34">
        <f t="shared" si="90"/>
      </c>
      <c r="AU330" s="41"/>
      <c r="AV330" s="320"/>
      <c r="AW330" s="40"/>
      <c r="AX330" s="42">
        <f t="shared" si="91"/>
      </c>
      <c r="AY330" s="41"/>
      <c r="AZ330" s="331"/>
      <c r="BA330" s="220">
        <f>BF329</f>
        <v>3</v>
      </c>
      <c r="BB330" s="221" t="s">
        <v>9</v>
      </c>
      <c r="BC330" s="221">
        <f>BG329</f>
        <v>0</v>
      </c>
      <c r="BD330" s="222" t="s">
        <v>6</v>
      </c>
      <c r="BE330" s="9"/>
      <c r="BF330" s="26"/>
      <c r="BG330" s="27"/>
      <c r="BH330" s="26"/>
      <c r="BI330" s="27"/>
      <c r="BJ330" s="28"/>
      <c r="BK330" s="27"/>
      <c r="BL330" s="27"/>
      <c r="BM330" s="28"/>
    </row>
    <row r="331" spans="13:65" s="65" customFormat="1" ht="12" customHeight="1">
      <c r="M331" s="273" t="s">
        <v>376</v>
      </c>
      <c r="N331" s="273"/>
      <c r="O331" s="273"/>
      <c r="P331" s="273"/>
      <c r="Q331" s="273"/>
      <c r="R331" s="273"/>
      <c r="S331" s="273"/>
      <c r="T331" s="273"/>
      <c r="U331" s="273"/>
      <c r="V331" s="273"/>
      <c r="W331" s="273"/>
      <c r="X331" s="273"/>
      <c r="Y331" s="273"/>
      <c r="Z331" s="273"/>
      <c r="AA331" s="273"/>
      <c r="AC331" s="120"/>
      <c r="AD331" s="120"/>
      <c r="AE331" s="120"/>
      <c r="AF331" s="120"/>
      <c r="AG331" s="120"/>
      <c r="AH331" s="120"/>
      <c r="AI331" s="103" t="s">
        <v>215</v>
      </c>
      <c r="AJ331" s="100" t="s">
        <v>301</v>
      </c>
      <c r="AK331" s="43">
        <f>IF(AU325="","",AU325)</f>
        <v>21</v>
      </c>
      <c r="AL331" s="46" t="str">
        <f t="shared" si="92"/>
        <v>-</v>
      </c>
      <c r="AM331" s="1">
        <f>IF(AS325="","",AS325)</f>
        <v>16</v>
      </c>
      <c r="AN331" s="293" t="str">
        <f>IF(AV325="","",IF(AV325="○","×",IF(AV325="×","○")))</f>
        <v>○</v>
      </c>
      <c r="AO331" s="47">
        <f>IF(AU328="","",AU328)</f>
        <v>15</v>
      </c>
      <c r="AP331" s="34" t="str">
        <f aca="true" t="shared" si="93" ref="AP331:AP336">IF(AO331="","","-")</f>
        <v>-</v>
      </c>
      <c r="AQ331" s="1">
        <f>IF(AS328="","",AS328)</f>
        <v>21</v>
      </c>
      <c r="AR331" s="293" t="str">
        <f>IF(AV328="","",IF(AV328="○","×",IF(AV328="×","○")))</f>
        <v>×</v>
      </c>
      <c r="AS331" s="321"/>
      <c r="AT331" s="322"/>
      <c r="AU331" s="322"/>
      <c r="AV331" s="333"/>
      <c r="AW331" s="33">
        <v>21</v>
      </c>
      <c r="AX331" s="34" t="str">
        <f t="shared" si="91"/>
        <v>-</v>
      </c>
      <c r="AY331" s="35">
        <v>14</v>
      </c>
      <c r="AZ331" s="279" t="str">
        <f>IF(AW331&lt;&gt;"",IF(AW331&gt;AY331,IF(AW332&gt;AY332,"○",IF(AW333&gt;AY333,"○","×")),IF(AW332&gt;AY332,IF(AW333&gt;AY333,"○","×"),"×")),"")</f>
        <v>○</v>
      </c>
      <c r="BA331" s="335" t="s">
        <v>384</v>
      </c>
      <c r="BB331" s="336"/>
      <c r="BC331" s="336"/>
      <c r="BD331" s="337"/>
      <c r="BE331" s="9"/>
      <c r="BF331" s="18"/>
      <c r="BG331" s="19"/>
      <c r="BH331" s="18"/>
      <c r="BI331" s="19"/>
      <c r="BJ331" s="20"/>
      <c r="BK331" s="19"/>
      <c r="BL331" s="19"/>
      <c r="BM331" s="20"/>
    </row>
    <row r="332" spans="13:65" s="65" customFormat="1" ht="12" customHeight="1">
      <c r="M332" s="274" t="str">
        <f>AI331</f>
        <v>岡田吾祐里</v>
      </c>
      <c r="N332" s="275"/>
      <c r="O332" s="275"/>
      <c r="P332" s="275"/>
      <c r="Q332" s="275"/>
      <c r="R332" s="275"/>
      <c r="S332" s="275"/>
      <c r="T332" s="276" t="str">
        <f>AJ331</f>
        <v>金栄ｸﾗﾌﾞ</v>
      </c>
      <c r="U332" s="276"/>
      <c r="V332" s="276"/>
      <c r="W332" s="276"/>
      <c r="X332" s="276"/>
      <c r="Y332" s="276"/>
      <c r="Z332" s="276"/>
      <c r="AA332" s="277"/>
      <c r="AC332" s="109"/>
      <c r="AD332" s="108"/>
      <c r="AE332" s="120"/>
      <c r="AF332" s="120"/>
      <c r="AG332" s="120"/>
      <c r="AH332" s="120"/>
      <c r="AI332" s="99" t="s">
        <v>217</v>
      </c>
      <c r="AJ332" s="98" t="s">
        <v>301</v>
      </c>
      <c r="AK332" s="43">
        <f>IF(AU326="","",AU326)</f>
        <v>21</v>
      </c>
      <c r="AL332" s="34" t="str">
        <f t="shared" si="92"/>
        <v>-</v>
      </c>
      <c r="AM332" s="1">
        <f>IF(AS326="","",AS326)</f>
        <v>10</v>
      </c>
      <c r="AN332" s="294">
        <f>IF(AP329="","",AP329)</f>
      </c>
      <c r="AO332" s="47">
        <f>IF(AU329="","",AU329)</f>
        <v>8</v>
      </c>
      <c r="AP332" s="34" t="str">
        <f t="shared" si="93"/>
        <v>-</v>
      </c>
      <c r="AQ332" s="1">
        <f>IF(AS329="","",AS329)</f>
        <v>21</v>
      </c>
      <c r="AR332" s="294" t="str">
        <f>IF(AT329="","",AT329)</f>
        <v>-</v>
      </c>
      <c r="AS332" s="324"/>
      <c r="AT332" s="300"/>
      <c r="AU332" s="300"/>
      <c r="AV332" s="301"/>
      <c r="AW332" s="33">
        <v>21</v>
      </c>
      <c r="AX332" s="34" t="str">
        <f t="shared" si="91"/>
        <v>-</v>
      </c>
      <c r="AY332" s="35">
        <v>19</v>
      </c>
      <c r="AZ332" s="279"/>
      <c r="BA332" s="283"/>
      <c r="BB332" s="284"/>
      <c r="BC332" s="284"/>
      <c r="BD332" s="285"/>
      <c r="BE332" s="9"/>
      <c r="BF332" s="18">
        <f>COUNTIF(AK331:AZ333,"○")</f>
        <v>2</v>
      </c>
      <c r="BG332" s="19">
        <f>COUNTIF(AK331:AZ333,"×")</f>
        <v>1</v>
      </c>
      <c r="BH332" s="14">
        <f>(IF((AK331&gt;AM331),1,0))+(IF((AK332&gt;AM332),1,0))+(IF((AK333&gt;AM333),1,0))+(IF((AO331&gt;AQ331),1,0))+(IF((AO332&gt;AQ332),1,0))+(IF((AO333&gt;AQ333),1,0))+(IF((AS331&gt;AU331),1,0))+(IF((AS332&gt;AU332),1,0))+(IF((AS333&gt;AU333),1,0))+(IF((AW331&gt;AY331),1,0))+(IF((AW332&gt;AY332),1,0))+(IF((AW333&gt;AY333),1,0))</f>
        <v>4</v>
      </c>
      <c r="BI332" s="15">
        <f>(IF((AK331&lt;AM331),1,0))+(IF((AK332&lt;AM332),1,0))+(IF((AK333&lt;AM333),1,0))+(IF((AO331&lt;AQ331),1,0))+(IF((AO332&lt;AQ332),1,0))+(IF((AO333&lt;AQ333),1,0))+(IF((AS331&lt;AU331),1,0))+(IF((AS332&lt;AU332),1,0))+(IF((AS333&lt;AU333),1,0))+(IF((AW331&lt;AY331),1,0))+(IF((AW332&lt;AY332),1,0))+(IF((AW333&lt;AY333),1,0))</f>
        <v>2</v>
      </c>
      <c r="BJ332" s="16">
        <f>BH332-BI332</f>
        <v>2</v>
      </c>
      <c r="BK332" s="19">
        <f>SUM(AK331:AK333,AO331:AO333,AS331:AS333,AW331:AW333)</f>
        <v>107</v>
      </c>
      <c r="BL332" s="19">
        <f>SUM(AM331:AM333,AQ331:AQ333,AU331:AU333,AY331:AY333)</f>
        <v>101</v>
      </c>
      <c r="BM332" s="20">
        <f>BK332-BL332</f>
        <v>6</v>
      </c>
    </row>
    <row r="333" spans="13:65" s="65" customFormat="1" ht="12" customHeight="1">
      <c r="M333" s="269" t="str">
        <f>AI332</f>
        <v>亀岡直美</v>
      </c>
      <c r="N333" s="270"/>
      <c r="O333" s="270"/>
      <c r="P333" s="270"/>
      <c r="Q333" s="270"/>
      <c r="R333" s="270"/>
      <c r="S333" s="270"/>
      <c r="T333" s="286" t="str">
        <f>AJ332</f>
        <v>金栄ｸﾗﾌﾞ</v>
      </c>
      <c r="U333" s="286"/>
      <c r="V333" s="286"/>
      <c r="W333" s="286"/>
      <c r="X333" s="286"/>
      <c r="Y333" s="286"/>
      <c r="Z333" s="286"/>
      <c r="AA333" s="287"/>
      <c r="AC333" s="120"/>
      <c r="AD333" s="120"/>
      <c r="AE333" s="120"/>
      <c r="AF333" s="120"/>
      <c r="AG333" s="120"/>
      <c r="AH333" s="120"/>
      <c r="AI333" s="102"/>
      <c r="AJ333" s="101" t="s">
        <v>91</v>
      </c>
      <c r="AK333" s="44">
        <f>IF(AU327="","",AU327)</f>
      </c>
      <c r="AL333" s="42">
        <f t="shared" si="92"/>
      </c>
      <c r="AM333" s="45">
        <f>IF(AS327="","",AS327)</f>
      </c>
      <c r="AN333" s="295">
        <f>IF(AP330="","",AP330)</f>
      </c>
      <c r="AO333" s="48">
        <f>IF(AU330="","",AU330)</f>
      </c>
      <c r="AP333" s="34">
        <f t="shared" si="93"/>
      </c>
      <c r="AQ333" s="45">
        <f>IF(AS330="","",AS330)</f>
      </c>
      <c r="AR333" s="295">
        <f>IF(AT330="","",AT330)</f>
      </c>
      <c r="AS333" s="334"/>
      <c r="AT333" s="303"/>
      <c r="AU333" s="303"/>
      <c r="AV333" s="304"/>
      <c r="AW333" s="40"/>
      <c r="AX333" s="34">
        <f t="shared" si="91"/>
      </c>
      <c r="AY333" s="41"/>
      <c r="AZ333" s="331"/>
      <c r="BA333" s="220">
        <f>BF332</f>
        <v>2</v>
      </c>
      <c r="BB333" s="221" t="s">
        <v>9</v>
      </c>
      <c r="BC333" s="221">
        <f>BG332</f>
        <v>1</v>
      </c>
      <c r="BD333" s="222" t="s">
        <v>6</v>
      </c>
      <c r="BE333" s="9"/>
      <c r="BF333" s="18"/>
      <c r="BG333" s="19"/>
      <c r="BH333" s="18"/>
      <c r="BI333" s="19"/>
      <c r="BJ333" s="20"/>
      <c r="BK333" s="19"/>
      <c r="BL333" s="19"/>
      <c r="BM333" s="20"/>
    </row>
    <row r="334" spans="29:65" s="65" customFormat="1" ht="12" customHeight="1">
      <c r="AC334" s="120"/>
      <c r="AD334" s="120"/>
      <c r="AE334" s="120"/>
      <c r="AF334" s="120"/>
      <c r="AG334" s="120"/>
      <c r="AH334" s="120"/>
      <c r="AI334" s="99" t="s">
        <v>211</v>
      </c>
      <c r="AJ334" s="100" t="s">
        <v>210</v>
      </c>
      <c r="AK334" s="43">
        <f>IF(AY325="","",AY325)</f>
        <v>11</v>
      </c>
      <c r="AL334" s="34" t="str">
        <f t="shared" si="92"/>
        <v>-</v>
      </c>
      <c r="AM334" s="1">
        <f>IF(AW325="","",AW325)</f>
        <v>21</v>
      </c>
      <c r="AN334" s="293" t="str">
        <f>IF(AZ325="","",IF(AZ325="○","×",IF(AZ325="×","○")))</f>
        <v>×</v>
      </c>
      <c r="AO334" s="47">
        <f>IF(AY328="","",AY328)</f>
        <v>8</v>
      </c>
      <c r="AP334" s="46" t="str">
        <f t="shared" si="93"/>
        <v>-</v>
      </c>
      <c r="AQ334" s="1">
        <f>IF(AW328="","",AW328)</f>
        <v>21</v>
      </c>
      <c r="AR334" s="293" t="str">
        <f>IF(AZ328="","",IF(AZ328="○","×",IF(AZ328="×","○")))</f>
        <v>×</v>
      </c>
      <c r="AS334" s="49">
        <f>IF(AY331="","",AY331)</f>
        <v>14</v>
      </c>
      <c r="AT334" s="34" t="str">
        <f>IF(AS334="","","-")</f>
        <v>-</v>
      </c>
      <c r="AU334" s="5">
        <f>IF(AW331="","",AW331)</f>
        <v>21</v>
      </c>
      <c r="AV334" s="293" t="str">
        <f>IF(AZ331="","",IF(AZ331="○","×",IF(AZ331="×","○")))</f>
        <v>×</v>
      </c>
      <c r="AW334" s="321"/>
      <c r="AX334" s="322"/>
      <c r="AY334" s="322"/>
      <c r="AZ334" s="323"/>
      <c r="BA334" s="335" t="s">
        <v>385</v>
      </c>
      <c r="BB334" s="336"/>
      <c r="BC334" s="336"/>
      <c r="BD334" s="337"/>
      <c r="BE334" s="9"/>
      <c r="BF334" s="8"/>
      <c r="BG334" s="6"/>
      <c r="BH334" s="8"/>
      <c r="BI334" s="6"/>
      <c r="BJ334" s="12"/>
      <c r="BK334" s="6"/>
      <c r="BL334" s="6"/>
      <c r="BM334" s="12"/>
    </row>
    <row r="335" spans="29:65" s="65" customFormat="1" ht="12" customHeight="1">
      <c r="AC335" s="120"/>
      <c r="AD335" s="120"/>
      <c r="AE335" s="120"/>
      <c r="AF335" s="120"/>
      <c r="AG335" s="120"/>
      <c r="AH335" s="120"/>
      <c r="AI335" s="99" t="s">
        <v>213</v>
      </c>
      <c r="AJ335" s="98" t="s">
        <v>210</v>
      </c>
      <c r="AK335" s="43">
        <f>IF(AY326="","",AY326)</f>
        <v>18</v>
      </c>
      <c r="AL335" s="34" t="str">
        <f t="shared" si="92"/>
        <v>-</v>
      </c>
      <c r="AM335" s="1">
        <f>IF(AW326="","",AW326)</f>
        <v>21</v>
      </c>
      <c r="AN335" s="294" t="str">
        <f>IF(AP332="","",AP332)</f>
        <v>-</v>
      </c>
      <c r="AO335" s="47">
        <f>IF(AY329="","",AY329)</f>
        <v>10</v>
      </c>
      <c r="AP335" s="34" t="str">
        <f t="shared" si="93"/>
        <v>-</v>
      </c>
      <c r="AQ335" s="1">
        <f>IF(AW329="","",AW329)</f>
        <v>21</v>
      </c>
      <c r="AR335" s="294">
        <f>IF(AT332="","",AT332)</f>
      </c>
      <c r="AS335" s="47">
        <f>IF(AY332="","",AY332)</f>
        <v>19</v>
      </c>
      <c r="AT335" s="34" t="str">
        <f>IF(AS335="","","-")</f>
        <v>-</v>
      </c>
      <c r="AU335" s="1">
        <f>IF(AW332="","",AW332)</f>
        <v>21</v>
      </c>
      <c r="AV335" s="294" t="str">
        <f>IF(AX332="","",AX332)</f>
        <v>-</v>
      </c>
      <c r="AW335" s="324"/>
      <c r="AX335" s="300"/>
      <c r="AY335" s="300"/>
      <c r="AZ335" s="325"/>
      <c r="BA335" s="283"/>
      <c r="BB335" s="284"/>
      <c r="BC335" s="284"/>
      <c r="BD335" s="285"/>
      <c r="BE335" s="9"/>
      <c r="BF335" s="18">
        <f>COUNTIF(AK334:AZ336,"○")</f>
        <v>0</v>
      </c>
      <c r="BG335" s="19">
        <f>COUNTIF(AK334:AZ336,"×")</f>
        <v>3</v>
      </c>
      <c r="BH335" s="14">
        <f>(IF((AK334&gt;AM334),1,0))+(IF((AK335&gt;AM335),1,0))+(IF((AK336&gt;AM336),1,0))+(IF((AO334&gt;AQ334),1,0))+(IF((AO335&gt;AQ335),1,0))+(IF((AO336&gt;AQ336),1,0))+(IF((AS334&gt;AU334),1,0))+(IF((AS335&gt;AU335),1,0))+(IF((AS336&gt;AU336),1,0))+(IF((AW334&gt;AY334),1,0))+(IF((AW335&gt;AY335),1,0))+(IF((AW336&gt;AY336),1,0))</f>
        <v>0</v>
      </c>
      <c r="BI335" s="15">
        <f>(IF((AK334&lt;AM334),1,0))+(IF((AK335&lt;AM335),1,0))+(IF((AK336&lt;AM336),1,0))+(IF((AO334&lt;AQ334),1,0))+(IF((AO335&lt;AQ335),1,0))+(IF((AO336&lt;AQ336),1,0))+(IF((AS334&lt;AU334),1,0))+(IF((AS335&lt;AU335),1,0))+(IF((AS336&lt;AU336),1,0))+(IF((AW334&lt;AY334),1,0))+(IF((AW335&lt;AY335),1,0))+(IF((AW336&lt;AY336),1,0))</f>
        <v>6</v>
      </c>
      <c r="BJ335" s="16">
        <f>BH335-BI335</f>
        <v>-6</v>
      </c>
      <c r="BK335" s="19">
        <f>SUM(AK334:AK336,AO334:AO336,AS334:AS336,AW334:AW336)</f>
        <v>80</v>
      </c>
      <c r="BL335" s="19">
        <f>SUM(AM334:AM336,AQ334:AQ336,AU334:AU336,AY334:AY336)</f>
        <v>126</v>
      </c>
      <c r="BM335" s="20">
        <f>BK335-BL335</f>
        <v>-46</v>
      </c>
    </row>
    <row r="336" spans="29:65" s="65" customFormat="1" ht="12" customHeight="1" thickBot="1">
      <c r="AC336" s="120"/>
      <c r="AD336" s="120"/>
      <c r="AE336" s="120"/>
      <c r="AF336" s="120"/>
      <c r="AG336" s="120"/>
      <c r="AH336" s="120"/>
      <c r="AI336" s="97"/>
      <c r="AJ336" s="96" t="s">
        <v>319</v>
      </c>
      <c r="AK336" s="50">
        <f>IF(AY327="","",AY327)</f>
      </c>
      <c r="AL336" s="51">
        <f t="shared" si="92"/>
      </c>
      <c r="AM336" s="2">
        <f>IF(AW327="","",AW327)</f>
      </c>
      <c r="AN336" s="332">
        <f>IF(AP333="","",AP333)</f>
      </c>
      <c r="AO336" s="52">
        <f>IF(AY330="","",AY330)</f>
      </c>
      <c r="AP336" s="51">
        <f t="shared" si="93"/>
      </c>
      <c r="AQ336" s="2">
        <f>IF(AW330="","",AW330)</f>
      </c>
      <c r="AR336" s="332">
        <f>IF(AT333="","",AT333)</f>
      </c>
      <c r="AS336" s="52">
        <f>IF(AY333="","",AY333)</f>
      </c>
      <c r="AT336" s="51">
        <f>IF(AS336="","","-")</f>
      </c>
      <c r="AU336" s="2">
        <f>IF(AW333="","",AW333)</f>
      </c>
      <c r="AV336" s="332">
        <f>IF(AX333="","",AX333)</f>
      </c>
      <c r="AW336" s="326"/>
      <c r="AX336" s="327"/>
      <c r="AY336" s="327"/>
      <c r="AZ336" s="328"/>
      <c r="BA336" s="223">
        <f>BF335</f>
        <v>0</v>
      </c>
      <c r="BB336" s="224" t="s">
        <v>9</v>
      </c>
      <c r="BC336" s="224">
        <f>BG335</f>
        <v>3</v>
      </c>
      <c r="BD336" s="225" t="s">
        <v>6</v>
      </c>
      <c r="BE336" s="9"/>
      <c r="BF336" s="26"/>
      <c r="BG336" s="27"/>
      <c r="BH336" s="26"/>
      <c r="BI336" s="27"/>
      <c r="BJ336" s="28"/>
      <c r="BK336" s="27"/>
      <c r="BL336" s="27"/>
      <c r="BM336" s="28"/>
    </row>
    <row r="337" spans="29:34" s="65" customFormat="1" ht="12" customHeight="1">
      <c r="AC337" s="120"/>
      <c r="AD337" s="120"/>
      <c r="AE337" s="120"/>
      <c r="AF337" s="120"/>
      <c r="AG337" s="120"/>
      <c r="AH337" s="120"/>
    </row>
    <row r="338" spans="26:60" s="65" customFormat="1" ht="13.5" customHeight="1">
      <c r="Z338" s="120"/>
      <c r="AA338" s="120"/>
      <c r="AB338" s="120"/>
      <c r="AC338" s="120"/>
      <c r="AD338" s="120"/>
      <c r="AE338" s="120"/>
      <c r="AF338" s="120"/>
      <c r="AG338" s="120"/>
      <c r="AH338" s="120"/>
      <c r="AN338" s="111"/>
      <c r="AO338" s="110"/>
      <c r="AP338" s="121"/>
      <c r="AQ338" s="121"/>
      <c r="AR338" s="121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</row>
    <row r="339" spans="26:60" s="65" customFormat="1" ht="13.5" customHeight="1">
      <c r="Z339" s="120"/>
      <c r="AA339" s="120"/>
      <c r="AB339" s="120"/>
      <c r="AC339" s="120"/>
      <c r="AD339" s="120"/>
      <c r="AE339" s="120"/>
      <c r="AF339" s="120"/>
      <c r="AG339" s="120"/>
      <c r="AH339" s="120"/>
      <c r="AN339" s="111"/>
      <c r="AO339" s="110"/>
      <c r="AP339" s="121"/>
      <c r="AQ339" s="121"/>
      <c r="AR339" s="121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</row>
  </sheetData>
  <sheetProtection/>
  <mergeCells count="990">
    <mergeCell ref="AR15:AX15"/>
    <mergeCell ref="F16:K16"/>
    <mergeCell ref="L16:R16"/>
    <mergeCell ref="T16:Y16"/>
    <mergeCell ref="Z16:AF16"/>
    <mergeCell ref="AH16:AI16"/>
    <mergeCell ref="AL16:AQ16"/>
    <mergeCell ref="AR16:AX16"/>
    <mergeCell ref="F15:K15"/>
    <mergeCell ref="L15:R15"/>
    <mergeCell ref="T15:Y15"/>
    <mergeCell ref="Z15:AF15"/>
    <mergeCell ref="AH15:AI15"/>
    <mergeCell ref="AL15:AQ15"/>
    <mergeCell ref="AR12:AX12"/>
    <mergeCell ref="F13:K13"/>
    <mergeCell ref="L13:R13"/>
    <mergeCell ref="T13:Y13"/>
    <mergeCell ref="Z13:AF13"/>
    <mergeCell ref="AH13:AI13"/>
    <mergeCell ref="AL13:AQ13"/>
    <mergeCell ref="AR13:AX13"/>
    <mergeCell ref="F12:K12"/>
    <mergeCell ref="L12:R12"/>
    <mergeCell ref="T12:Y12"/>
    <mergeCell ref="Z12:AF12"/>
    <mergeCell ref="AH12:AI12"/>
    <mergeCell ref="AL12:AQ12"/>
    <mergeCell ref="AH8:AI8"/>
    <mergeCell ref="AL8:AQ8"/>
    <mergeCell ref="AR8:AX8"/>
    <mergeCell ref="F9:K9"/>
    <mergeCell ref="L9:R9"/>
    <mergeCell ref="T9:Y9"/>
    <mergeCell ref="Z9:AF9"/>
    <mergeCell ref="AH9:AI9"/>
    <mergeCell ref="AL9:AQ9"/>
    <mergeCell ref="AR9:AX9"/>
    <mergeCell ref="AR5:AX5"/>
    <mergeCell ref="AR6:AX6"/>
    <mergeCell ref="T5:Y5"/>
    <mergeCell ref="Z5:AF5"/>
    <mergeCell ref="T6:Y6"/>
    <mergeCell ref="Z6:AF6"/>
    <mergeCell ref="F8:K8"/>
    <mergeCell ref="L8:R8"/>
    <mergeCell ref="T8:Y8"/>
    <mergeCell ref="Z8:AF8"/>
    <mergeCell ref="F6:K6"/>
    <mergeCell ref="L6:R6"/>
    <mergeCell ref="AH6:AI6"/>
    <mergeCell ref="AL6:AQ6"/>
    <mergeCell ref="AH5:AI5"/>
    <mergeCell ref="F5:K5"/>
    <mergeCell ref="L5:R5"/>
    <mergeCell ref="AL5:AQ5"/>
    <mergeCell ref="BA250:BD251"/>
    <mergeCell ref="AW253:AZ255"/>
    <mergeCell ref="BA253:BD254"/>
    <mergeCell ref="BF242:BG242"/>
    <mergeCell ref="BH242:BJ242"/>
    <mergeCell ref="BK242:BM242"/>
    <mergeCell ref="BA244:BD245"/>
    <mergeCell ref="AW243:AZ243"/>
    <mergeCell ref="BF73:BG73"/>
    <mergeCell ref="BH73:BJ73"/>
    <mergeCell ref="AO247:AR249"/>
    <mergeCell ref="AV247:AV249"/>
    <mergeCell ref="AZ247:AZ249"/>
    <mergeCell ref="BA242:BD242"/>
    <mergeCell ref="AV84:AV86"/>
    <mergeCell ref="AW84:AZ86"/>
    <mergeCell ref="AV78:AV80"/>
    <mergeCell ref="AO243:AR243"/>
    <mergeCell ref="BA331:BD332"/>
    <mergeCell ref="AV328:AV330"/>
    <mergeCell ref="AN247:AN249"/>
    <mergeCell ref="BA247:BD248"/>
    <mergeCell ref="BA81:BD82"/>
    <mergeCell ref="BA84:BD85"/>
    <mergeCell ref="AO328:AR330"/>
    <mergeCell ref="AZ328:AZ330"/>
    <mergeCell ref="AS280:AV280"/>
    <mergeCell ref="AW280:AZ280"/>
    <mergeCell ref="AS331:AV333"/>
    <mergeCell ref="AZ331:AZ333"/>
    <mergeCell ref="AN331:AN333"/>
    <mergeCell ref="BK73:BM73"/>
    <mergeCell ref="AK75:AN77"/>
    <mergeCell ref="BA75:BD76"/>
    <mergeCell ref="BA78:BD79"/>
    <mergeCell ref="AZ81:AZ83"/>
    <mergeCell ref="AR84:AR86"/>
    <mergeCell ref="AN84:AN86"/>
    <mergeCell ref="AR325:AR327"/>
    <mergeCell ref="AZ325:AZ327"/>
    <mergeCell ref="AW323:AZ323"/>
    <mergeCell ref="BA323:BD323"/>
    <mergeCell ref="AN334:AN336"/>
    <mergeCell ref="AR334:AR336"/>
    <mergeCell ref="AV334:AV336"/>
    <mergeCell ref="AW334:AZ336"/>
    <mergeCell ref="BA334:BD335"/>
    <mergeCell ref="AR331:AR333"/>
    <mergeCell ref="BK323:BM323"/>
    <mergeCell ref="AK324:AN324"/>
    <mergeCell ref="AO324:AR324"/>
    <mergeCell ref="AS324:AV324"/>
    <mergeCell ref="AW324:AZ324"/>
    <mergeCell ref="BA324:BD324"/>
    <mergeCell ref="BF323:BG323"/>
    <mergeCell ref="BH323:BJ323"/>
    <mergeCell ref="AI323:AJ324"/>
    <mergeCell ref="AK323:AN323"/>
    <mergeCell ref="AO323:AR323"/>
    <mergeCell ref="AS323:AV323"/>
    <mergeCell ref="AV291:AV293"/>
    <mergeCell ref="AR317:AR319"/>
    <mergeCell ref="AV317:AV319"/>
    <mergeCell ref="AS306:AV306"/>
    <mergeCell ref="AN317:AN319"/>
    <mergeCell ref="AK308:AN310"/>
    <mergeCell ref="BH280:BJ280"/>
    <mergeCell ref="BK280:BM280"/>
    <mergeCell ref="AK282:AN284"/>
    <mergeCell ref="AR282:AR284"/>
    <mergeCell ref="BA282:BD283"/>
    <mergeCell ref="BA281:BD281"/>
    <mergeCell ref="BA280:BD280"/>
    <mergeCell ref="AK281:AN281"/>
    <mergeCell ref="AV282:AV284"/>
    <mergeCell ref="AO281:AR281"/>
    <mergeCell ref="BF280:BG280"/>
    <mergeCell ref="BA291:BD292"/>
    <mergeCell ref="AN288:AN290"/>
    <mergeCell ref="AR288:AR290"/>
    <mergeCell ref="AS288:AV290"/>
    <mergeCell ref="AZ288:AZ290"/>
    <mergeCell ref="AN291:AN293"/>
    <mergeCell ref="AR291:AR293"/>
    <mergeCell ref="AO280:AR280"/>
    <mergeCell ref="AW291:AZ293"/>
    <mergeCell ref="AV285:AV287"/>
    <mergeCell ref="AZ285:AZ287"/>
    <mergeCell ref="AW281:AZ281"/>
    <mergeCell ref="AZ282:AZ284"/>
    <mergeCell ref="AS281:AV281"/>
    <mergeCell ref="H317:H319"/>
    <mergeCell ref="L317:L319"/>
    <mergeCell ref="P317:P319"/>
    <mergeCell ref="Q317:T319"/>
    <mergeCell ref="U317:X318"/>
    <mergeCell ref="H314:H316"/>
    <mergeCell ref="L314:L316"/>
    <mergeCell ref="M314:P316"/>
    <mergeCell ref="T314:T316"/>
    <mergeCell ref="U314:X315"/>
    <mergeCell ref="AZ314:AZ316"/>
    <mergeCell ref="AW317:AZ319"/>
    <mergeCell ref="BA317:BD318"/>
    <mergeCell ref="AZ308:AZ310"/>
    <mergeCell ref="BA308:BD309"/>
    <mergeCell ref="H311:H313"/>
    <mergeCell ref="I311:L313"/>
    <mergeCell ref="P311:P313"/>
    <mergeCell ref="T311:T313"/>
    <mergeCell ref="U311:X312"/>
    <mergeCell ref="AN311:AN313"/>
    <mergeCell ref="AR308:AR310"/>
    <mergeCell ref="AV308:AV310"/>
    <mergeCell ref="AR314:AR316"/>
    <mergeCell ref="AS314:AV316"/>
    <mergeCell ref="AN314:AN316"/>
    <mergeCell ref="BH306:BJ306"/>
    <mergeCell ref="BF306:BG306"/>
    <mergeCell ref="AZ311:AZ313"/>
    <mergeCell ref="BA311:BD312"/>
    <mergeCell ref="BA314:BD315"/>
    <mergeCell ref="BK306:BM306"/>
    <mergeCell ref="U307:X307"/>
    <mergeCell ref="AK307:AN307"/>
    <mergeCell ref="AO307:AR307"/>
    <mergeCell ref="AS307:AV307"/>
    <mergeCell ref="AW307:AZ307"/>
    <mergeCell ref="BA307:BD307"/>
    <mergeCell ref="AK306:AN306"/>
    <mergeCell ref="AO306:AR306"/>
    <mergeCell ref="BA306:BD306"/>
    <mergeCell ref="C306:D307"/>
    <mergeCell ref="E306:H306"/>
    <mergeCell ref="I306:L306"/>
    <mergeCell ref="M306:P306"/>
    <mergeCell ref="Q306:T306"/>
    <mergeCell ref="U306:X306"/>
    <mergeCell ref="E307:H307"/>
    <mergeCell ref="E297:H298"/>
    <mergeCell ref="Q304:W304"/>
    <mergeCell ref="E303:H304"/>
    <mergeCell ref="E299:H300"/>
    <mergeCell ref="Q303:W303"/>
    <mergeCell ref="AW306:AZ306"/>
    <mergeCell ref="P297:BD298"/>
    <mergeCell ref="E301:H302"/>
    <mergeCell ref="Q301:W301"/>
    <mergeCell ref="X301:AE301"/>
    <mergeCell ref="AO265:AR267"/>
    <mergeCell ref="AI280:AJ281"/>
    <mergeCell ref="AK280:AN280"/>
    <mergeCell ref="I307:L307"/>
    <mergeCell ref="M307:P307"/>
    <mergeCell ref="Q307:T307"/>
    <mergeCell ref="AN285:AN287"/>
    <mergeCell ref="AO285:AR287"/>
    <mergeCell ref="AR268:AR270"/>
    <mergeCell ref="AN274:AN276"/>
    <mergeCell ref="H253:H255"/>
    <mergeCell ref="L253:L255"/>
    <mergeCell ref="AN253:AN255"/>
    <mergeCell ref="AR253:AR255"/>
    <mergeCell ref="AI260:AJ261"/>
    <mergeCell ref="AK260:AN260"/>
    <mergeCell ref="AO261:AR261"/>
    <mergeCell ref="AS250:AV252"/>
    <mergeCell ref="AZ250:AZ252"/>
    <mergeCell ref="P253:P255"/>
    <mergeCell ref="Q253:T255"/>
    <mergeCell ref="U253:X254"/>
    <mergeCell ref="AV253:AV255"/>
    <mergeCell ref="AR250:AR252"/>
    <mergeCell ref="H250:H252"/>
    <mergeCell ref="L250:L252"/>
    <mergeCell ref="M250:P252"/>
    <mergeCell ref="T250:T252"/>
    <mergeCell ref="U250:X251"/>
    <mergeCell ref="AN250:AN252"/>
    <mergeCell ref="H247:H249"/>
    <mergeCell ref="I247:L249"/>
    <mergeCell ref="P247:P249"/>
    <mergeCell ref="T247:T249"/>
    <mergeCell ref="U247:X248"/>
    <mergeCell ref="BA243:BD243"/>
    <mergeCell ref="E244:H246"/>
    <mergeCell ref="L244:L246"/>
    <mergeCell ref="P244:P246"/>
    <mergeCell ref="T244:T246"/>
    <mergeCell ref="U244:X245"/>
    <mergeCell ref="AK244:AN246"/>
    <mergeCell ref="AR244:AR246"/>
    <mergeCell ref="AV244:AV246"/>
    <mergeCell ref="AZ244:AZ246"/>
    <mergeCell ref="AK242:AN242"/>
    <mergeCell ref="AO242:AR242"/>
    <mergeCell ref="AS242:AV242"/>
    <mergeCell ref="AW242:AZ242"/>
    <mergeCell ref="U243:X243"/>
    <mergeCell ref="C242:D243"/>
    <mergeCell ref="E242:H242"/>
    <mergeCell ref="I242:L242"/>
    <mergeCell ref="M242:P242"/>
    <mergeCell ref="Q242:T242"/>
    <mergeCell ref="M243:P243"/>
    <mergeCell ref="E243:H243"/>
    <mergeCell ref="I243:L243"/>
    <mergeCell ref="AB242:AD242"/>
    <mergeCell ref="AK243:AN243"/>
    <mergeCell ref="AR227:AR229"/>
    <mergeCell ref="AV227:AV229"/>
    <mergeCell ref="U242:X242"/>
    <mergeCell ref="AS243:AV243"/>
    <mergeCell ref="AW227:AZ229"/>
    <mergeCell ref="BA227:BD228"/>
    <mergeCell ref="E233:H234"/>
    <mergeCell ref="E239:H240"/>
    <mergeCell ref="Q239:W239"/>
    <mergeCell ref="E237:H238"/>
    <mergeCell ref="Q237:W237"/>
    <mergeCell ref="X239:AE239"/>
    <mergeCell ref="X236:AE236"/>
    <mergeCell ref="E235:H236"/>
    <mergeCell ref="AR224:AR226"/>
    <mergeCell ref="AS224:AV226"/>
    <mergeCell ref="AZ224:AZ226"/>
    <mergeCell ref="BA224:BD225"/>
    <mergeCell ref="H227:H229"/>
    <mergeCell ref="L227:L229"/>
    <mergeCell ref="P227:P229"/>
    <mergeCell ref="Q227:T229"/>
    <mergeCell ref="U227:X228"/>
    <mergeCell ref="AN227:AN229"/>
    <mergeCell ref="AO221:AR223"/>
    <mergeCell ref="AV221:AV223"/>
    <mergeCell ref="AZ221:AZ223"/>
    <mergeCell ref="BA221:BD222"/>
    <mergeCell ref="H224:H226"/>
    <mergeCell ref="L224:L226"/>
    <mergeCell ref="M224:P226"/>
    <mergeCell ref="T224:T226"/>
    <mergeCell ref="U224:X225"/>
    <mergeCell ref="AN224:AN226"/>
    <mergeCell ref="AR218:AR220"/>
    <mergeCell ref="AV218:AV220"/>
    <mergeCell ref="AZ218:AZ220"/>
    <mergeCell ref="BA218:BD219"/>
    <mergeCell ref="H221:H223"/>
    <mergeCell ref="I221:L223"/>
    <mergeCell ref="P221:P223"/>
    <mergeCell ref="T221:T223"/>
    <mergeCell ref="U221:X222"/>
    <mergeCell ref="AN221:AN223"/>
    <mergeCell ref="E218:H220"/>
    <mergeCell ref="L218:L220"/>
    <mergeCell ref="P218:P220"/>
    <mergeCell ref="T218:T220"/>
    <mergeCell ref="U218:X219"/>
    <mergeCell ref="AK218:AN220"/>
    <mergeCell ref="BF216:BG216"/>
    <mergeCell ref="BH216:BJ216"/>
    <mergeCell ref="BK216:BM216"/>
    <mergeCell ref="E217:H217"/>
    <mergeCell ref="I217:L217"/>
    <mergeCell ref="M217:P217"/>
    <mergeCell ref="Q217:T217"/>
    <mergeCell ref="U217:X217"/>
    <mergeCell ref="AK217:AN217"/>
    <mergeCell ref="BA217:BD217"/>
    <mergeCell ref="AS216:AV216"/>
    <mergeCell ref="AW216:AZ216"/>
    <mergeCell ref="AO217:AR217"/>
    <mergeCell ref="AS217:AV217"/>
    <mergeCell ref="AW217:AZ217"/>
    <mergeCell ref="BA216:BD216"/>
    <mergeCell ref="C216:D217"/>
    <mergeCell ref="E216:H216"/>
    <mergeCell ref="I216:L216"/>
    <mergeCell ref="M216:P216"/>
    <mergeCell ref="Q216:T216"/>
    <mergeCell ref="U216:X216"/>
    <mergeCell ref="BA201:BD202"/>
    <mergeCell ref="U148:AH148"/>
    <mergeCell ref="E207:H208"/>
    <mergeCell ref="E213:H214"/>
    <mergeCell ref="Q213:W213"/>
    <mergeCell ref="X213:AE213"/>
    <mergeCell ref="AR201:AR203"/>
    <mergeCell ref="AV201:AV203"/>
    <mergeCell ref="AZ195:AZ197"/>
    <mergeCell ref="AO216:AR216"/>
    <mergeCell ref="AZ198:AZ200"/>
    <mergeCell ref="BA198:BD199"/>
    <mergeCell ref="H201:H203"/>
    <mergeCell ref="L201:L203"/>
    <mergeCell ref="P201:P203"/>
    <mergeCell ref="Q201:T203"/>
    <mergeCell ref="U201:X202"/>
    <mergeCell ref="AN201:AN203"/>
    <mergeCell ref="AW201:AZ203"/>
    <mergeCell ref="BA195:BD196"/>
    <mergeCell ref="H198:H200"/>
    <mergeCell ref="L198:L200"/>
    <mergeCell ref="M198:P200"/>
    <mergeCell ref="T198:T200"/>
    <mergeCell ref="U198:X199"/>
    <mergeCell ref="AN198:AN200"/>
    <mergeCell ref="AR198:AR200"/>
    <mergeCell ref="AS198:AV200"/>
    <mergeCell ref="AZ192:AZ194"/>
    <mergeCell ref="BA192:BD193"/>
    <mergeCell ref="H195:H197"/>
    <mergeCell ref="I195:L197"/>
    <mergeCell ref="P195:P197"/>
    <mergeCell ref="T195:T197"/>
    <mergeCell ref="U195:X196"/>
    <mergeCell ref="AN195:AN197"/>
    <mergeCell ref="AO195:AR197"/>
    <mergeCell ref="AV195:AV197"/>
    <mergeCell ref="AW191:AZ191"/>
    <mergeCell ref="BA191:BD191"/>
    <mergeCell ref="E192:H194"/>
    <mergeCell ref="L192:L194"/>
    <mergeCell ref="P192:P194"/>
    <mergeCell ref="T192:T194"/>
    <mergeCell ref="U192:X193"/>
    <mergeCell ref="AK192:AN194"/>
    <mergeCell ref="AR192:AR194"/>
    <mergeCell ref="AV192:AV194"/>
    <mergeCell ref="AW190:AZ190"/>
    <mergeCell ref="BA190:BD190"/>
    <mergeCell ref="BF190:BG190"/>
    <mergeCell ref="BH190:BJ190"/>
    <mergeCell ref="BK190:BM190"/>
    <mergeCell ref="E191:H191"/>
    <mergeCell ref="I191:L191"/>
    <mergeCell ref="M191:P191"/>
    <mergeCell ref="Q191:T191"/>
    <mergeCell ref="U191:X191"/>
    <mergeCell ref="AE190:AG190"/>
    <mergeCell ref="AI190:AJ191"/>
    <mergeCell ref="AK190:AN190"/>
    <mergeCell ref="AO190:AR190"/>
    <mergeCell ref="AO191:AR191"/>
    <mergeCell ref="AS190:AV190"/>
    <mergeCell ref="AK191:AN191"/>
    <mergeCell ref="AS191:AV191"/>
    <mergeCell ref="AW186:AZ188"/>
    <mergeCell ref="BA186:BD187"/>
    <mergeCell ref="C190:D191"/>
    <mergeCell ref="E190:H190"/>
    <mergeCell ref="I190:L190"/>
    <mergeCell ref="M190:P190"/>
    <mergeCell ref="Q190:T190"/>
    <mergeCell ref="U190:X190"/>
    <mergeCell ref="Z190:AA190"/>
    <mergeCell ref="AB190:AD190"/>
    <mergeCell ref="AZ183:AZ185"/>
    <mergeCell ref="BA183:BD184"/>
    <mergeCell ref="H186:H188"/>
    <mergeCell ref="L186:L188"/>
    <mergeCell ref="P186:P188"/>
    <mergeCell ref="Q186:T188"/>
    <mergeCell ref="U186:X187"/>
    <mergeCell ref="AN186:AN188"/>
    <mergeCell ref="AR186:AR188"/>
    <mergeCell ref="AV186:AV188"/>
    <mergeCell ref="AZ180:AZ182"/>
    <mergeCell ref="BA180:BD181"/>
    <mergeCell ref="H183:H185"/>
    <mergeCell ref="L183:L185"/>
    <mergeCell ref="M183:P185"/>
    <mergeCell ref="T183:T185"/>
    <mergeCell ref="U183:X184"/>
    <mergeCell ref="AN183:AN185"/>
    <mergeCell ref="AR183:AR185"/>
    <mergeCell ref="AS183:AV185"/>
    <mergeCell ref="AZ177:AZ179"/>
    <mergeCell ref="BA177:BD178"/>
    <mergeCell ref="H180:H182"/>
    <mergeCell ref="I180:L182"/>
    <mergeCell ref="P180:P182"/>
    <mergeCell ref="T180:T182"/>
    <mergeCell ref="U180:X181"/>
    <mergeCell ref="AN180:AN182"/>
    <mergeCell ref="AO180:AR182"/>
    <mergeCell ref="AV180:AV182"/>
    <mergeCell ref="P177:P179"/>
    <mergeCell ref="T177:T179"/>
    <mergeCell ref="U177:X178"/>
    <mergeCell ref="AK177:AN179"/>
    <mergeCell ref="AR177:AR179"/>
    <mergeCell ref="AV177:AV179"/>
    <mergeCell ref="BF175:BG175"/>
    <mergeCell ref="BH175:BJ175"/>
    <mergeCell ref="BK175:BM175"/>
    <mergeCell ref="E176:H176"/>
    <mergeCell ref="I176:L176"/>
    <mergeCell ref="M176:P176"/>
    <mergeCell ref="Q176:T176"/>
    <mergeCell ref="U176:X176"/>
    <mergeCell ref="AK176:AN176"/>
    <mergeCell ref="AO176:AR176"/>
    <mergeCell ref="AI175:AJ176"/>
    <mergeCell ref="AK175:AN175"/>
    <mergeCell ref="AO175:AR175"/>
    <mergeCell ref="AS175:AV175"/>
    <mergeCell ref="AW175:AZ175"/>
    <mergeCell ref="BA175:BD175"/>
    <mergeCell ref="AS176:AV176"/>
    <mergeCell ref="AW176:AZ176"/>
    <mergeCell ref="BA176:BD176"/>
    <mergeCell ref="BA171:BD172"/>
    <mergeCell ref="C175:D176"/>
    <mergeCell ref="E175:H175"/>
    <mergeCell ref="I175:L175"/>
    <mergeCell ref="M175:P175"/>
    <mergeCell ref="Q175:T175"/>
    <mergeCell ref="U175:X175"/>
    <mergeCell ref="Z175:AA175"/>
    <mergeCell ref="AB175:AD175"/>
    <mergeCell ref="AE175:AG175"/>
    <mergeCell ref="BA168:BD169"/>
    <mergeCell ref="H171:H173"/>
    <mergeCell ref="L171:L173"/>
    <mergeCell ref="P171:P173"/>
    <mergeCell ref="Q171:T173"/>
    <mergeCell ref="U171:X172"/>
    <mergeCell ref="AN171:AN173"/>
    <mergeCell ref="AR171:AR173"/>
    <mergeCell ref="AV171:AV173"/>
    <mergeCell ref="AW171:AZ173"/>
    <mergeCell ref="BA165:BD166"/>
    <mergeCell ref="H168:H170"/>
    <mergeCell ref="L168:L170"/>
    <mergeCell ref="M168:P170"/>
    <mergeCell ref="T168:T170"/>
    <mergeCell ref="U168:X169"/>
    <mergeCell ref="AN168:AN170"/>
    <mergeCell ref="AR168:AR170"/>
    <mergeCell ref="AS168:AV170"/>
    <mergeCell ref="AZ168:AZ170"/>
    <mergeCell ref="BA162:BD163"/>
    <mergeCell ref="H165:H167"/>
    <mergeCell ref="I165:L167"/>
    <mergeCell ref="P165:P167"/>
    <mergeCell ref="T165:T167"/>
    <mergeCell ref="U165:X166"/>
    <mergeCell ref="AN165:AN167"/>
    <mergeCell ref="AO165:AR167"/>
    <mergeCell ref="AV165:AV167"/>
    <mergeCell ref="AZ165:AZ167"/>
    <mergeCell ref="BA161:BD161"/>
    <mergeCell ref="E162:H164"/>
    <mergeCell ref="L162:L164"/>
    <mergeCell ref="P162:P164"/>
    <mergeCell ref="T162:T164"/>
    <mergeCell ref="U162:X163"/>
    <mergeCell ref="AK162:AN164"/>
    <mergeCell ref="AR162:AR164"/>
    <mergeCell ref="AV162:AV164"/>
    <mergeCell ref="AZ162:AZ164"/>
    <mergeCell ref="BA160:BD160"/>
    <mergeCell ref="BF160:BG160"/>
    <mergeCell ref="BH160:BJ160"/>
    <mergeCell ref="BK160:BM160"/>
    <mergeCell ref="E161:H161"/>
    <mergeCell ref="I161:L161"/>
    <mergeCell ref="M161:P161"/>
    <mergeCell ref="Q161:T161"/>
    <mergeCell ref="U161:X161"/>
    <mergeCell ref="AK161:AN161"/>
    <mergeCell ref="AI160:AJ161"/>
    <mergeCell ref="AK160:AN160"/>
    <mergeCell ref="AO160:AR160"/>
    <mergeCell ref="AS160:AV160"/>
    <mergeCell ref="AW160:AZ160"/>
    <mergeCell ref="AO161:AR161"/>
    <mergeCell ref="AS161:AV161"/>
    <mergeCell ref="AW161:AZ161"/>
    <mergeCell ref="H129:H131"/>
    <mergeCell ref="L129:L131"/>
    <mergeCell ref="P129:P131"/>
    <mergeCell ref="Q129:T131"/>
    <mergeCell ref="U129:X130"/>
    <mergeCell ref="AE160:AG160"/>
    <mergeCell ref="E149:H150"/>
    <mergeCell ref="E151:H152"/>
    <mergeCell ref="AB146:AH146"/>
    <mergeCell ref="AB147:AH147"/>
    <mergeCell ref="H123:H125"/>
    <mergeCell ref="I123:L125"/>
    <mergeCell ref="P123:P125"/>
    <mergeCell ref="T123:T125"/>
    <mergeCell ref="U123:X124"/>
    <mergeCell ref="H126:H128"/>
    <mergeCell ref="L126:L128"/>
    <mergeCell ref="M126:P128"/>
    <mergeCell ref="T126:T128"/>
    <mergeCell ref="U126:X127"/>
    <mergeCell ref="I119:L119"/>
    <mergeCell ref="M119:P119"/>
    <mergeCell ref="Q119:T119"/>
    <mergeCell ref="U119:X119"/>
    <mergeCell ref="E120:H122"/>
    <mergeCell ref="L120:L122"/>
    <mergeCell ref="P120:P122"/>
    <mergeCell ref="T120:T122"/>
    <mergeCell ref="U120:X121"/>
    <mergeCell ref="AN114:AN116"/>
    <mergeCell ref="AR114:AR116"/>
    <mergeCell ref="AV114:AV116"/>
    <mergeCell ref="AW114:AZ116"/>
    <mergeCell ref="BA114:BD115"/>
    <mergeCell ref="C118:D119"/>
    <mergeCell ref="E118:H118"/>
    <mergeCell ref="I118:L118"/>
    <mergeCell ref="M118:P118"/>
    <mergeCell ref="Q118:T118"/>
    <mergeCell ref="AN111:AN113"/>
    <mergeCell ref="AR111:AR113"/>
    <mergeCell ref="AS111:AV113"/>
    <mergeCell ref="AZ111:AZ113"/>
    <mergeCell ref="BA111:BD112"/>
    <mergeCell ref="H114:H116"/>
    <mergeCell ref="L114:L116"/>
    <mergeCell ref="P114:P116"/>
    <mergeCell ref="Q114:T116"/>
    <mergeCell ref="U114:X115"/>
    <mergeCell ref="AN108:AN110"/>
    <mergeCell ref="AO108:AR110"/>
    <mergeCell ref="AV108:AV110"/>
    <mergeCell ref="AZ108:AZ110"/>
    <mergeCell ref="BA108:BD109"/>
    <mergeCell ref="H111:H113"/>
    <mergeCell ref="L111:L113"/>
    <mergeCell ref="M111:P113"/>
    <mergeCell ref="T111:T113"/>
    <mergeCell ref="U111:X112"/>
    <mergeCell ref="AK105:AN107"/>
    <mergeCell ref="AR105:AR107"/>
    <mergeCell ref="AV105:AV107"/>
    <mergeCell ref="AZ105:AZ107"/>
    <mergeCell ref="BA105:BD106"/>
    <mergeCell ref="H108:H110"/>
    <mergeCell ref="I108:L110"/>
    <mergeCell ref="P108:P110"/>
    <mergeCell ref="T108:T110"/>
    <mergeCell ref="U108:X109"/>
    <mergeCell ref="BH103:BJ103"/>
    <mergeCell ref="BK103:BM103"/>
    <mergeCell ref="U104:X104"/>
    <mergeCell ref="AK104:AN104"/>
    <mergeCell ref="AO104:AR104"/>
    <mergeCell ref="AS104:AV104"/>
    <mergeCell ref="AW104:AZ104"/>
    <mergeCell ref="BA104:BD104"/>
    <mergeCell ref="AK103:AN103"/>
    <mergeCell ref="AO103:AR103"/>
    <mergeCell ref="AS103:AV103"/>
    <mergeCell ref="AW103:AZ103"/>
    <mergeCell ref="BA103:BD103"/>
    <mergeCell ref="BF103:BG103"/>
    <mergeCell ref="C103:D104"/>
    <mergeCell ref="E103:H103"/>
    <mergeCell ref="I103:L103"/>
    <mergeCell ref="M103:P103"/>
    <mergeCell ref="Q103:T103"/>
    <mergeCell ref="U103:X103"/>
    <mergeCell ref="E90:H91"/>
    <mergeCell ref="E96:H97"/>
    <mergeCell ref="S95:Y95"/>
    <mergeCell ref="S98:Y98"/>
    <mergeCell ref="E92:H93"/>
    <mergeCell ref="E100:H101"/>
    <mergeCell ref="E94:H95"/>
    <mergeCell ref="P90:BD91"/>
    <mergeCell ref="S97:AG97"/>
    <mergeCell ref="Z103:AA103"/>
    <mergeCell ref="AB103:AD103"/>
    <mergeCell ref="AE103:AG103"/>
    <mergeCell ref="AI103:AJ104"/>
    <mergeCell ref="S96:Y96"/>
    <mergeCell ref="Q104:T104"/>
    <mergeCell ref="U147:AA147"/>
    <mergeCell ref="U146:AA146"/>
    <mergeCell ref="H84:H86"/>
    <mergeCell ref="L84:L86"/>
    <mergeCell ref="P84:P86"/>
    <mergeCell ref="Q84:T86"/>
    <mergeCell ref="U84:X85"/>
    <mergeCell ref="L105:L107"/>
    <mergeCell ref="P105:P107"/>
    <mergeCell ref="T105:T107"/>
    <mergeCell ref="AZ78:AZ80"/>
    <mergeCell ref="H81:H83"/>
    <mergeCell ref="L81:L83"/>
    <mergeCell ref="M81:P83"/>
    <mergeCell ref="T81:T83"/>
    <mergeCell ref="U81:X82"/>
    <mergeCell ref="AN81:AN83"/>
    <mergeCell ref="AR81:AR83"/>
    <mergeCell ref="AS81:AV83"/>
    <mergeCell ref="AR75:AR77"/>
    <mergeCell ref="AV75:AV77"/>
    <mergeCell ref="AZ75:AZ77"/>
    <mergeCell ref="H78:H80"/>
    <mergeCell ref="I78:L80"/>
    <mergeCell ref="P78:P80"/>
    <mergeCell ref="T78:T80"/>
    <mergeCell ref="U78:X79"/>
    <mergeCell ref="AN78:AN80"/>
    <mergeCell ref="AO78:AR80"/>
    <mergeCell ref="E75:H77"/>
    <mergeCell ref="L75:L77"/>
    <mergeCell ref="P75:P77"/>
    <mergeCell ref="T75:T77"/>
    <mergeCell ref="U75:X76"/>
    <mergeCell ref="BA73:BD73"/>
    <mergeCell ref="Q74:T74"/>
    <mergeCell ref="U74:X74"/>
    <mergeCell ref="AK74:AN74"/>
    <mergeCell ref="AO74:AR74"/>
    <mergeCell ref="AS74:AV74"/>
    <mergeCell ref="AW74:AZ74"/>
    <mergeCell ref="BA74:BD74"/>
    <mergeCell ref="AE73:AG73"/>
    <mergeCell ref="AI73:AJ74"/>
    <mergeCell ref="AO73:AR73"/>
    <mergeCell ref="AS73:AV73"/>
    <mergeCell ref="AW73:AZ73"/>
    <mergeCell ref="C73:D74"/>
    <mergeCell ref="E73:H73"/>
    <mergeCell ref="I73:L73"/>
    <mergeCell ref="M73:P73"/>
    <mergeCell ref="Q73:T73"/>
    <mergeCell ref="AK73:AN73"/>
    <mergeCell ref="U73:X73"/>
    <mergeCell ref="E74:H74"/>
    <mergeCell ref="I74:L74"/>
    <mergeCell ref="M74:P74"/>
    <mergeCell ref="E64:H65"/>
    <mergeCell ref="E66:H67"/>
    <mergeCell ref="Q67:W67"/>
    <mergeCell ref="X67:AE67"/>
    <mergeCell ref="U52:X53"/>
    <mergeCell ref="Q68:W68"/>
    <mergeCell ref="X68:AE68"/>
    <mergeCell ref="H58:H60"/>
    <mergeCell ref="U58:X59"/>
    <mergeCell ref="E68:H69"/>
    <mergeCell ref="E27:H28"/>
    <mergeCell ref="H55:H57"/>
    <mergeCell ref="L55:L57"/>
    <mergeCell ref="M55:P57"/>
    <mergeCell ref="T55:T57"/>
    <mergeCell ref="U55:X56"/>
    <mergeCell ref="E29:H30"/>
    <mergeCell ref="H52:H54"/>
    <mergeCell ref="I52:L54"/>
    <mergeCell ref="U37:X38"/>
    <mergeCell ref="Z24:AG24"/>
    <mergeCell ref="Z25:AG25"/>
    <mergeCell ref="S24:Y24"/>
    <mergeCell ref="S25:Y25"/>
    <mergeCell ref="Z27:AG27"/>
    <mergeCell ref="T34:T36"/>
    <mergeCell ref="S27:Y27"/>
    <mergeCell ref="Z28:AG28"/>
    <mergeCell ref="S28:Y28"/>
    <mergeCell ref="U48:X48"/>
    <mergeCell ref="U32:X32"/>
    <mergeCell ref="T52:T54"/>
    <mergeCell ref="Q69:AE69"/>
    <mergeCell ref="U33:X33"/>
    <mergeCell ref="AE32:AG32"/>
    <mergeCell ref="Z32:AA32"/>
    <mergeCell ref="AB32:AD32"/>
    <mergeCell ref="AE118:AG118"/>
    <mergeCell ref="E135:H136"/>
    <mergeCell ref="Z99:AG99"/>
    <mergeCell ref="U105:X106"/>
    <mergeCell ref="U118:X118"/>
    <mergeCell ref="Z118:AA118"/>
    <mergeCell ref="AB118:AD118"/>
    <mergeCell ref="E105:H107"/>
    <mergeCell ref="E104:H104"/>
    <mergeCell ref="I104:L104"/>
    <mergeCell ref="AB47:AD47"/>
    <mergeCell ref="AE47:AG47"/>
    <mergeCell ref="Q71:W71"/>
    <mergeCell ref="X71:AE71"/>
    <mergeCell ref="S99:Y99"/>
    <mergeCell ref="Q70:W70"/>
    <mergeCell ref="Z95:AG95"/>
    <mergeCell ref="Z73:AA73"/>
    <mergeCell ref="AB73:AD73"/>
    <mergeCell ref="Z96:AG96"/>
    <mergeCell ref="U47:X47"/>
    <mergeCell ref="E48:H48"/>
    <mergeCell ref="I48:L48"/>
    <mergeCell ref="M48:P48"/>
    <mergeCell ref="Q48:T48"/>
    <mergeCell ref="U150:AA150"/>
    <mergeCell ref="Z47:AA47"/>
    <mergeCell ref="M104:P104"/>
    <mergeCell ref="L58:L60"/>
    <mergeCell ref="P58:P60"/>
    <mergeCell ref="AN43:AN45"/>
    <mergeCell ref="AR43:AR45"/>
    <mergeCell ref="AV43:AV45"/>
    <mergeCell ref="AW43:AZ45"/>
    <mergeCell ref="BA43:BD44"/>
    <mergeCell ref="C47:D48"/>
    <mergeCell ref="E47:H47"/>
    <mergeCell ref="I47:L47"/>
    <mergeCell ref="M47:P47"/>
    <mergeCell ref="Q47:T47"/>
    <mergeCell ref="AV37:AV39"/>
    <mergeCell ref="AZ37:AZ39"/>
    <mergeCell ref="BA37:BD38"/>
    <mergeCell ref="AS40:AV42"/>
    <mergeCell ref="AZ40:AZ42"/>
    <mergeCell ref="BA40:BD41"/>
    <mergeCell ref="BK32:BM32"/>
    <mergeCell ref="AK33:AN33"/>
    <mergeCell ref="AO33:AR33"/>
    <mergeCell ref="AS33:AV33"/>
    <mergeCell ref="AW33:AZ33"/>
    <mergeCell ref="BA33:BD33"/>
    <mergeCell ref="AN40:AN42"/>
    <mergeCell ref="AR40:AR42"/>
    <mergeCell ref="AW32:AZ32"/>
    <mergeCell ref="BA32:BD32"/>
    <mergeCell ref="BF32:BG32"/>
    <mergeCell ref="BH32:BJ32"/>
    <mergeCell ref="AZ34:AZ36"/>
    <mergeCell ref="BA34:BD35"/>
    <mergeCell ref="AN37:AN39"/>
    <mergeCell ref="AO37:AR39"/>
    <mergeCell ref="AI32:AJ33"/>
    <mergeCell ref="AK32:AN32"/>
    <mergeCell ref="AO32:AR32"/>
    <mergeCell ref="AS32:AV32"/>
    <mergeCell ref="AK34:AN36"/>
    <mergeCell ref="AR34:AR36"/>
    <mergeCell ref="AV34:AV36"/>
    <mergeCell ref="I33:L33"/>
    <mergeCell ref="M33:P33"/>
    <mergeCell ref="P19:BD20"/>
    <mergeCell ref="P52:P54"/>
    <mergeCell ref="E70:H71"/>
    <mergeCell ref="S26:AG26"/>
    <mergeCell ref="U40:X41"/>
    <mergeCell ref="H43:H45"/>
    <mergeCell ref="L43:L45"/>
    <mergeCell ref="Q58:T60"/>
    <mergeCell ref="U43:X44"/>
    <mergeCell ref="E137:H138"/>
    <mergeCell ref="E141:H142"/>
    <mergeCell ref="E19:H20"/>
    <mergeCell ref="E21:H22"/>
    <mergeCell ref="E23:H24"/>
    <mergeCell ref="E25:H26"/>
    <mergeCell ref="L34:L36"/>
    <mergeCell ref="P34:P36"/>
    <mergeCell ref="E33:H33"/>
    <mergeCell ref="X70:AE70"/>
    <mergeCell ref="AB149:AH149"/>
    <mergeCell ref="T49:T51"/>
    <mergeCell ref="U49:X50"/>
    <mergeCell ref="E139:H140"/>
    <mergeCell ref="E119:H119"/>
    <mergeCell ref="E49:H51"/>
    <mergeCell ref="L49:L51"/>
    <mergeCell ref="P64:BD65"/>
    <mergeCell ref="P49:P51"/>
    <mergeCell ref="C32:D33"/>
    <mergeCell ref="E32:H32"/>
    <mergeCell ref="I32:L32"/>
    <mergeCell ref="M32:P32"/>
    <mergeCell ref="H40:H42"/>
    <mergeCell ref="U34:X35"/>
    <mergeCell ref="H37:H39"/>
    <mergeCell ref="E34:H36"/>
    <mergeCell ref="I37:L39"/>
    <mergeCell ref="L40:L42"/>
    <mergeCell ref="AS261:AV261"/>
    <mergeCell ref="E98:H99"/>
    <mergeCell ref="AO260:AR260"/>
    <mergeCell ref="AS260:AV260"/>
    <mergeCell ref="AW260:AZ260"/>
    <mergeCell ref="E209:H210"/>
    <mergeCell ref="Q210:W210"/>
    <mergeCell ref="E177:H179"/>
    <mergeCell ref="L177:L179"/>
    <mergeCell ref="E143:H144"/>
    <mergeCell ref="AV265:AV267"/>
    <mergeCell ref="AZ265:AZ267"/>
    <mergeCell ref="BD265:BD267"/>
    <mergeCell ref="BE271:BH272"/>
    <mergeCell ref="BD271:BD273"/>
    <mergeCell ref="BA260:BD260"/>
    <mergeCell ref="BE262:BH263"/>
    <mergeCell ref="BE260:BH260"/>
    <mergeCell ref="AS268:AV270"/>
    <mergeCell ref="BE268:BH269"/>
    <mergeCell ref="AZ268:AZ270"/>
    <mergeCell ref="BD268:BD270"/>
    <mergeCell ref="AV271:AV273"/>
    <mergeCell ref="AW271:AZ273"/>
    <mergeCell ref="AZ274:AZ276"/>
    <mergeCell ref="BA274:BD276"/>
    <mergeCell ref="BE274:BH275"/>
    <mergeCell ref="Z306:AA306"/>
    <mergeCell ref="AB306:AD306"/>
    <mergeCell ref="AE306:AG306"/>
    <mergeCell ref="AI306:AJ307"/>
    <mergeCell ref="X304:AE304"/>
    <mergeCell ref="BA285:BD286"/>
    <mergeCell ref="BA288:BD289"/>
    <mergeCell ref="AR274:AR276"/>
    <mergeCell ref="AV274:AV276"/>
    <mergeCell ref="E308:H310"/>
    <mergeCell ref="L308:L310"/>
    <mergeCell ref="BA325:BD326"/>
    <mergeCell ref="AN328:AN330"/>
    <mergeCell ref="BA328:BD329"/>
    <mergeCell ref="AK325:AN327"/>
    <mergeCell ref="AV325:AV327"/>
    <mergeCell ref="AO311:AR313"/>
    <mergeCell ref="AV311:AV313"/>
    <mergeCell ref="P308:P310"/>
    <mergeCell ref="Q32:T32"/>
    <mergeCell ref="Q43:T45"/>
    <mergeCell ref="P37:P39"/>
    <mergeCell ref="T37:T39"/>
    <mergeCell ref="T40:T42"/>
    <mergeCell ref="P43:P45"/>
    <mergeCell ref="M40:P42"/>
    <mergeCell ref="Q33:T33"/>
    <mergeCell ref="BO260:BQ260"/>
    <mergeCell ref="AR262:AR264"/>
    <mergeCell ref="AV262:AV264"/>
    <mergeCell ref="AZ262:AZ264"/>
    <mergeCell ref="BD262:BD264"/>
    <mergeCell ref="X237:AE237"/>
    <mergeCell ref="AW261:AZ261"/>
    <mergeCell ref="BA261:BD261"/>
    <mergeCell ref="BE261:BH261"/>
    <mergeCell ref="AE242:AG242"/>
    <mergeCell ref="BJ260:BK260"/>
    <mergeCell ref="BL260:BN260"/>
    <mergeCell ref="BE265:BH266"/>
    <mergeCell ref="Z160:AA160"/>
    <mergeCell ref="AB160:AD160"/>
    <mergeCell ref="AR271:AR273"/>
    <mergeCell ref="X210:AE210"/>
    <mergeCell ref="AI216:AJ217"/>
    <mergeCell ref="AN271:AN273"/>
    <mergeCell ref="AN268:AN270"/>
    <mergeCell ref="C160:D161"/>
    <mergeCell ref="E160:H160"/>
    <mergeCell ref="I160:L160"/>
    <mergeCell ref="M160:P160"/>
    <mergeCell ref="Q160:T160"/>
    <mergeCell ref="E145:H146"/>
    <mergeCell ref="E155:H156"/>
    <mergeCell ref="E157:H158"/>
    <mergeCell ref="E147:H148"/>
    <mergeCell ref="E153:H154"/>
    <mergeCell ref="E211:H212"/>
    <mergeCell ref="Q211:W211"/>
    <mergeCell ref="X211:AE211"/>
    <mergeCell ref="Q212:AE212"/>
    <mergeCell ref="AB216:AD216"/>
    <mergeCell ref="AE216:AG216"/>
    <mergeCell ref="Z216:AA216"/>
    <mergeCell ref="AN265:AN267"/>
    <mergeCell ref="AI242:AJ243"/>
    <mergeCell ref="Q238:AE238"/>
    <mergeCell ref="Q240:W240"/>
    <mergeCell ref="X240:AE240"/>
    <mergeCell ref="AK262:AN264"/>
    <mergeCell ref="AK261:AN261"/>
    <mergeCell ref="Q243:T243"/>
    <mergeCell ref="C261:AD263"/>
    <mergeCell ref="Z242:AA242"/>
    <mergeCell ref="P135:BD137"/>
    <mergeCell ref="P207:BD208"/>
    <mergeCell ref="P233:BD234"/>
    <mergeCell ref="AK216:AN216"/>
    <mergeCell ref="X214:AE214"/>
    <mergeCell ref="Z98:AG98"/>
    <mergeCell ref="U160:X160"/>
    <mergeCell ref="Q214:W214"/>
    <mergeCell ref="U149:AA149"/>
    <mergeCell ref="AB150:AH150"/>
    <mergeCell ref="Q302:AE302"/>
    <mergeCell ref="Q300:W300"/>
    <mergeCell ref="X300:AE300"/>
    <mergeCell ref="Q236:W236"/>
    <mergeCell ref="M267:S267"/>
    <mergeCell ref="T267:AA267"/>
    <mergeCell ref="M268:S268"/>
    <mergeCell ref="T268:AA268"/>
    <mergeCell ref="M269:AA269"/>
    <mergeCell ref="M270:S270"/>
    <mergeCell ref="M290:S290"/>
    <mergeCell ref="T290:AA290"/>
    <mergeCell ref="T270:AA270"/>
    <mergeCell ref="M271:S271"/>
    <mergeCell ref="T271:AA271"/>
    <mergeCell ref="C281:AD283"/>
    <mergeCell ref="M286:S286"/>
    <mergeCell ref="T286:AA286"/>
    <mergeCell ref="M333:S333"/>
    <mergeCell ref="T333:AA333"/>
    <mergeCell ref="C324:AD326"/>
    <mergeCell ref="M329:S329"/>
    <mergeCell ref="T329:AA329"/>
    <mergeCell ref="M287:S287"/>
    <mergeCell ref="T287:AA287"/>
    <mergeCell ref="M288:AA288"/>
    <mergeCell ref="M289:S289"/>
    <mergeCell ref="T289:AA289"/>
    <mergeCell ref="M330:S330"/>
    <mergeCell ref="T330:AA330"/>
    <mergeCell ref="M331:AA331"/>
    <mergeCell ref="M332:S332"/>
    <mergeCell ref="T332:AA332"/>
    <mergeCell ref="X303:AE303"/>
    <mergeCell ref="T308:T310"/>
    <mergeCell ref="U308:X309"/>
  </mergeCells>
  <printOptions verticalCentered="1"/>
  <pageMargins left="0.5905511811023623" right="0" top="0" bottom="0" header="0.5118110236220472" footer="0.5118110236220472"/>
  <pageSetup fitToHeight="3" horizontalDpi="600" verticalDpi="600" orientation="portrait" paperSize="9" scale="67" r:id="rId1"/>
  <rowBreaks count="2" manualBreakCount="2">
    <brk id="102" max="64" man="1"/>
    <brk id="22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y-imai</cp:lastModifiedBy>
  <cp:lastPrinted>2015-02-01T11:35:36Z</cp:lastPrinted>
  <dcterms:created xsi:type="dcterms:W3CDTF">2003-02-27T14:44:25Z</dcterms:created>
  <dcterms:modified xsi:type="dcterms:W3CDTF">2015-02-01T11:37:40Z</dcterms:modified>
  <cp:category/>
  <cp:version/>
  <cp:contentType/>
  <cp:contentStatus/>
</cp:coreProperties>
</file>